
<file path=[Content_Types].xml><?xml version="1.0" encoding="utf-8"?>
<Types xmlns="http://schemas.openxmlformats.org/package/2006/content-types">
  <Default Extension="xml" ContentType="application/xml"/>
  <Default Extension="jpeg" ContentType="image/jpeg"/>
  <Default Extension="png" ContentType="image/png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8512"/>
  <workbookPr/>
  <mc:AlternateContent xmlns:mc="http://schemas.openxmlformats.org/markup-compatibility/2006">
    <mc:Choice Requires="x15">
      <x15ac:absPath xmlns:x15ac="http://schemas.microsoft.com/office/spreadsheetml/2010/11/ac" url="/Users/Johan/Desktop/"/>
    </mc:Choice>
  </mc:AlternateContent>
  <bookViews>
    <workbookView xWindow="0" yWindow="460" windowWidth="28800" windowHeight="17600" tabRatio="500"/>
  </bookViews>
  <sheets>
    <sheet name="Instructions" sheetId="4" r:id="rId1"/>
    <sheet name="SPENT" sheetId="3" r:id="rId2"/>
    <sheet name="BUDGET" sheetId="1" r:id="rId3"/>
    <sheet name="Tickets Income" sheetId="2" r:id="rId4"/>
  </sheets>
  <definedNames>
    <definedName name="Category">BUDGET!$B$7:$B$123</definedName>
    <definedName name="EB">'Tickets Income'!$G$6</definedName>
    <definedName name="FULL">'Tickets Income'!$G$7</definedName>
    <definedName name="_xlnm.Print_Area" localSheetId="2">BUDGET!$A$1:$G$125</definedName>
    <definedName name="used">SPENT!$B$5:$E$201</definedName>
  </definedNames>
  <calcPr calcId="150000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D116" i="1" l="1"/>
  <c r="D9" i="1"/>
  <c r="C42" i="2"/>
  <c r="C38" i="2"/>
  <c r="D38" i="2"/>
  <c r="E38" i="2"/>
  <c r="F38" i="2"/>
  <c r="B38" i="2"/>
  <c r="F37" i="2"/>
  <c r="E37" i="2"/>
  <c r="D37" i="2"/>
  <c r="C37" i="2"/>
  <c r="B37" i="2"/>
  <c r="F36" i="2"/>
  <c r="E36" i="2"/>
  <c r="D36" i="2"/>
  <c r="C36" i="2"/>
  <c r="B36" i="2"/>
  <c r="B31" i="2"/>
  <c r="F34" i="2"/>
  <c r="F33" i="2"/>
  <c r="F32" i="2"/>
  <c r="F31" i="2"/>
  <c r="E34" i="2"/>
  <c r="E33" i="2"/>
  <c r="E32" i="2"/>
  <c r="E31" i="2"/>
  <c r="D33" i="2"/>
  <c r="D34" i="2"/>
  <c r="D32" i="2"/>
  <c r="D31" i="2"/>
  <c r="B34" i="2"/>
  <c r="B33" i="2"/>
  <c r="B32" i="2"/>
  <c r="C35" i="2"/>
  <c r="F30" i="2"/>
  <c r="E30" i="2"/>
  <c r="D30" i="2"/>
  <c r="C30" i="2"/>
  <c r="B30" i="2"/>
  <c r="E9" i="1"/>
  <c r="E10" i="1"/>
  <c r="E11" i="1"/>
  <c r="E12" i="1"/>
  <c r="E13" i="1"/>
  <c r="E7" i="1"/>
  <c r="E18" i="1"/>
  <c r="E19" i="1"/>
  <c r="E20" i="1"/>
  <c r="E21" i="1"/>
  <c r="E22" i="1"/>
  <c r="E23" i="1"/>
  <c r="E24" i="1"/>
  <c r="E25" i="1"/>
  <c r="E26" i="1"/>
  <c r="E27" i="1"/>
  <c r="E28" i="1"/>
  <c r="E29" i="1"/>
  <c r="E30" i="1"/>
  <c r="E31" i="1"/>
  <c r="E32" i="1"/>
  <c r="E33" i="1"/>
  <c r="E34" i="1"/>
  <c r="E35" i="1"/>
  <c r="E36" i="1"/>
  <c r="E17" i="1"/>
  <c r="E38" i="1"/>
  <c r="E39" i="1"/>
  <c r="E40" i="1"/>
  <c r="E41" i="1"/>
  <c r="E42" i="1"/>
  <c r="E43" i="1"/>
  <c r="E44" i="1"/>
  <c r="E45" i="1"/>
  <c r="E46" i="1"/>
  <c r="E47" i="1"/>
  <c r="E48" i="1"/>
  <c r="E37" i="1"/>
  <c r="E50" i="1"/>
  <c r="E51" i="1"/>
  <c r="E52" i="1"/>
  <c r="E53" i="1"/>
  <c r="E54" i="1"/>
  <c r="E55" i="1"/>
  <c r="E56" i="1"/>
  <c r="E57" i="1"/>
  <c r="E58" i="1"/>
  <c r="E59" i="1"/>
  <c r="E49" i="1"/>
  <c r="E61" i="1"/>
  <c r="E62" i="1"/>
  <c r="E63" i="1"/>
  <c r="E64" i="1"/>
  <c r="E65" i="1"/>
  <c r="E66" i="1"/>
  <c r="E67" i="1"/>
  <c r="E68" i="1"/>
  <c r="E69" i="1"/>
  <c r="E70" i="1"/>
  <c r="E71" i="1"/>
  <c r="E72" i="1"/>
  <c r="E60" i="1"/>
  <c r="E74" i="1"/>
  <c r="E75" i="1"/>
  <c r="E76" i="1"/>
  <c r="E77" i="1"/>
  <c r="E78" i="1"/>
  <c r="E79" i="1"/>
  <c r="E80" i="1"/>
  <c r="E81" i="1"/>
  <c r="E82" i="1"/>
  <c r="E83" i="1"/>
  <c r="E84" i="1"/>
  <c r="E85" i="1"/>
  <c r="E86" i="1"/>
  <c r="E73" i="1"/>
  <c r="E88" i="1"/>
  <c r="E89" i="1"/>
  <c r="E90" i="1"/>
  <c r="E91" i="1"/>
  <c r="E92" i="1"/>
  <c r="E93" i="1"/>
  <c r="E94" i="1"/>
  <c r="E95" i="1"/>
  <c r="E96" i="1"/>
  <c r="E97" i="1"/>
  <c r="E87" i="1"/>
  <c r="E99" i="1"/>
  <c r="E100" i="1"/>
  <c r="E101" i="1"/>
  <c r="E102" i="1"/>
  <c r="E103" i="1"/>
  <c r="E104" i="1"/>
  <c r="E105" i="1"/>
  <c r="E98" i="1"/>
  <c r="E107" i="1"/>
  <c r="E108" i="1"/>
  <c r="E109" i="1"/>
  <c r="E110" i="1"/>
  <c r="E111" i="1"/>
  <c r="E112" i="1"/>
  <c r="E113" i="1"/>
  <c r="E114" i="1"/>
  <c r="E115" i="1"/>
  <c r="E106" i="1"/>
  <c r="E117" i="1"/>
  <c r="E118" i="1"/>
  <c r="E119" i="1"/>
  <c r="E120" i="1"/>
  <c r="E121" i="1"/>
  <c r="E122" i="1"/>
  <c r="E116" i="1"/>
  <c r="E15" i="1"/>
  <c r="E124" i="1"/>
  <c r="F9" i="1"/>
  <c r="F10" i="1"/>
  <c r="F11" i="1"/>
  <c r="F12" i="1"/>
  <c r="F13" i="1"/>
  <c r="F7" i="1"/>
  <c r="F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2" i="1"/>
  <c r="F33" i="1"/>
  <c r="F34" i="1"/>
  <c r="F35" i="1"/>
  <c r="F36" i="1"/>
  <c r="F17" i="1"/>
  <c r="F38" i="1"/>
  <c r="F39" i="1"/>
  <c r="F40" i="1"/>
  <c r="F41" i="1"/>
  <c r="F42" i="1"/>
  <c r="F43" i="1"/>
  <c r="F44" i="1"/>
  <c r="F45" i="1"/>
  <c r="F46" i="1"/>
  <c r="F47" i="1"/>
  <c r="F48" i="1"/>
  <c r="F37" i="1"/>
  <c r="F50" i="1"/>
  <c r="F51" i="1"/>
  <c r="F52" i="1"/>
  <c r="F53" i="1"/>
  <c r="F54" i="1"/>
  <c r="F55" i="1"/>
  <c r="F56" i="1"/>
  <c r="F57" i="1"/>
  <c r="F58" i="1"/>
  <c r="F59" i="1"/>
  <c r="F49" i="1"/>
  <c r="F61" i="1"/>
  <c r="F62" i="1"/>
  <c r="F63" i="1"/>
  <c r="F64" i="1"/>
  <c r="F65" i="1"/>
  <c r="F66" i="1"/>
  <c r="F67" i="1"/>
  <c r="F68" i="1"/>
  <c r="F69" i="1"/>
  <c r="F70" i="1"/>
  <c r="F71" i="1"/>
  <c r="F72" i="1"/>
  <c r="F60" i="1"/>
  <c r="F74" i="1"/>
  <c r="F75" i="1"/>
  <c r="F76" i="1"/>
  <c r="F77" i="1"/>
  <c r="F78" i="1"/>
  <c r="F79" i="1"/>
  <c r="F80" i="1"/>
  <c r="F81" i="1"/>
  <c r="F82" i="1"/>
  <c r="F83" i="1"/>
  <c r="F84" i="1"/>
  <c r="F85" i="1"/>
  <c r="F86" i="1"/>
  <c r="F73" i="1"/>
  <c r="F88" i="1"/>
  <c r="F89" i="1"/>
  <c r="F90" i="1"/>
  <c r="F91" i="1"/>
  <c r="F92" i="1"/>
  <c r="F93" i="1"/>
  <c r="F94" i="1"/>
  <c r="F95" i="1"/>
  <c r="F96" i="1"/>
  <c r="F97" i="1"/>
  <c r="F87" i="1"/>
  <c r="F99" i="1"/>
  <c r="F100" i="1"/>
  <c r="F101" i="1"/>
  <c r="F102" i="1"/>
  <c r="F103" i="1"/>
  <c r="F104" i="1"/>
  <c r="F105" i="1"/>
  <c r="F98" i="1"/>
  <c r="F107" i="1"/>
  <c r="F108" i="1"/>
  <c r="F109" i="1"/>
  <c r="F110" i="1"/>
  <c r="F111" i="1"/>
  <c r="F112" i="1"/>
  <c r="F113" i="1"/>
  <c r="F114" i="1"/>
  <c r="F115" i="1"/>
  <c r="F106" i="1"/>
  <c r="F117" i="1"/>
  <c r="F118" i="1"/>
  <c r="F119" i="1"/>
  <c r="F120" i="1"/>
  <c r="F121" i="1"/>
  <c r="F122" i="1"/>
  <c r="F116" i="1"/>
  <c r="F15" i="1"/>
  <c r="F124" i="1"/>
  <c r="D7" i="1"/>
  <c r="D17" i="1"/>
  <c r="D37" i="1"/>
  <c r="D49" i="1"/>
  <c r="D60" i="1"/>
  <c r="D73" i="1"/>
  <c r="D87" i="1"/>
  <c r="D98" i="1"/>
  <c r="D106" i="1"/>
  <c r="D15" i="1"/>
  <c r="D124" i="1"/>
  <c r="F23" i="2"/>
  <c r="G18" i="2"/>
  <c r="G8" i="2"/>
</calcChain>
</file>

<file path=xl/sharedStrings.xml><?xml version="1.0" encoding="utf-8"?>
<sst xmlns="http://schemas.openxmlformats.org/spreadsheetml/2006/main" count="198" uniqueCount="187">
  <si>
    <t>BUDGET</t>
  </si>
  <si>
    <t>Event:</t>
  </si>
  <si>
    <t>Date:</t>
  </si>
  <si>
    <t>CATEGORY</t>
  </si>
  <si>
    <t>Notes</t>
  </si>
  <si>
    <t>BUDGET AMOUNT</t>
  </si>
  <si>
    <t>SPENT</t>
  </si>
  <si>
    <t>REMAINING</t>
  </si>
  <si>
    <t>RESPONSIBLE PERSON</t>
  </si>
  <si>
    <t>INCOME</t>
  </si>
  <si>
    <t>Ticket Sales</t>
  </si>
  <si>
    <t>Donations Received</t>
  </si>
  <si>
    <t>Product Sales</t>
  </si>
  <si>
    <t>Additional Offering</t>
  </si>
  <si>
    <t>EXPENSES</t>
  </si>
  <si>
    <t>VENUE &amp; GENERAL</t>
  </si>
  <si>
    <t>Venue Hire</t>
  </si>
  <si>
    <t>Parking Spaces</t>
  </si>
  <si>
    <t>Breakaway Venues</t>
  </si>
  <si>
    <t>Municipal Permits</t>
  </si>
  <si>
    <t>Cleaning Staff</t>
  </si>
  <si>
    <t>LOGISTICS</t>
  </si>
  <si>
    <t>Banking Fees</t>
  </si>
  <si>
    <t>Merchant Account/ Payment Gateway fees</t>
  </si>
  <si>
    <t>Tickets/ Wristbands</t>
  </si>
  <si>
    <t>Welcoming Packs</t>
  </si>
  <si>
    <t>Specific Ministry Material</t>
  </si>
  <si>
    <t>Chairs / Tables / Linens / Cutlery</t>
  </si>
  <si>
    <t>Welcoming Gifts</t>
  </si>
  <si>
    <t>MEDIA</t>
  </si>
  <si>
    <t>Marketing</t>
  </si>
  <si>
    <t>Social Media Advertising</t>
  </si>
  <si>
    <t>Promotional Video Shoot</t>
  </si>
  <si>
    <t>Radio &amp; TV advertisements</t>
  </si>
  <si>
    <t>Stock Footage</t>
  </si>
  <si>
    <t>Leaflets / Brochures</t>
  </si>
  <si>
    <t>HOSPITALITY</t>
  </si>
  <si>
    <t>PRODUCTION</t>
  </si>
  <si>
    <t>Free Tickets</t>
  </si>
  <si>
    <t>Insurance - Public Liability</t>
  </si>
  <si>
    <t>Speaker Appearance Fee</t>
  </si>
  <si>
    <t>Speaker Honorarium</t>
  </si>
  <si>
    <t>Ablution Hire</t>
  </si>
  <si>
    <t>Signage</t>
  </si>
  <si>
    <t>Paramedics</t>
  </si>
  <si>
    <t>Security</t>
  </si>
  <si>
    <t>Communication / Radios hire</t>
  </si>
  <si>
    <t>Truck hire</t>
  </si>
  <si>
    <t>Setup Crew</t>
  </si>
  <si>
    <t>Strike Crew</t>
  </si>
  <si>
    <t>Additional Transport</t>
  </si>
  <si>
    <t>DÉCOR</t>
  </si>
  <si>
    <t>Venue Décor</t>
  </si>
  <si>
    <t>Stage</t>
  </si>
  <si>
    <t>Green Room</t>
  </si>
  <si>
    <t>Mothers room</t>
  </si>
  <si>
    <t>Kids Rooms</t>
  </si>
  <si>
    <t>Registration Areas</t>
  </si>
  <si>
    <t>EVENT SHOP</t>
  </si>
  <si>
    <t>Transport</t>
  </si>
  <si>
    <t>Products to be sold</t>
  </si>
  <si>
    <t>Promotional material</t>
  </si>
  <si>
    <t>Shop Décor</t>
  </si>
  <si>
    <t>Stage Design &amp; build</t>
  </si>
  <si>
    <t>Lighting hire</t>
  </si>
  <si>
    <t>Sound hire</t>
  </si>
  <si>
    <t>Video Production hire</t>
  </si>
  <si>
    <t>Tech support and Standby</t>
  </si>
  <si>
    <t>Cameras, Lenses and storage</t>
  </si>
  <si>
    <t>Power sourcing &amp; distribution</t>
  </si>
  <si>
    <t>Trussing &amp; rigging</t>
  </si>
  <si>
    <t>Speaker accommodation</t>
  </si>
  <si>
    <t>Speaker gifts</t>
  </si>
  <si>
    <t>Speaker Catering</t>
  </si>
  <si>
    <t>Other Hosting costs</t>
  </si>
  <si>
    <t>Speaker Travel costs &amp; fights</t>
  </si>
  <si>
    <t>Travel Claims - Décor team</t>
  </si>
  <si>
    <t>Volunteer Catering - Décor team</t>
  </si>
  <si>
    <t>Travel Claims - Production Team</t>
  </si>
  <si>
    <t>Volunteer Catering - Production Team</t>
  </si>
  <si>
    <t>Travel Claims - Hospitality team</t>
  </si>
  <si>
    <t>Volunteer Catering - Hospitality team</t>
  </si>
  <si>
    <t>Travel Claims - Media team</t>
  </si>
  <si>
    <t>Volunteer Catering - Media team</t>
  </si>
  <si>
    <t>Travel Claims - Logistics team</t>
  </si>
  <si>
    <t>Volunteer Catering - Logistics team</t>
  </si>
  <si>
    <t>Travel Claims - EC, VOC, registration team</t>
  </si>
  <si>
    <t>Volunteer Catering - EC, VOC, registration team</t>
  </si>
  <si>
    <t>Travel Claims - Shop team</t>
  </si>
  <si>
    <t>Volunteer Catering - Shop team</t>
  </si>
  <si>
    <t>ALTERNATIVE VENUES</t>
  </si>
  <si>
    <t>Toys</t>
  </si>
  <si>
    <t>DVD's</t>
  </si>
  <si>
    <t>Adult supervision</t>
  </si>
  <si>
    <t>Kids Speaker | honorarium</t>
  </si>
  <si>
    <t>Kids Speaker | Travel &amp; Flights</t>
  </si>
  <si>
    <t>Kids Speaker | Accommodation</t>
  </si>
  <si>
    <t>Kids Speaker | Gifts and Hosting costs</t>
  </si>
  <si>
    <t>Green room venue hire</t>
  </si>
  <si>
    <t>Green room catering</t>
  </si>
  <si>
    <t>Mother's Room venue hire</t>
  </si>
  <si>
    <t>Changing Stations for mothers room</t>
  </si>
  <si>
    <t>Hosting and refreshments</t>
  </si>
  <si>
    <t>Toddlers Room</t>
  </si>
  <si>
    <t>Pre-Schoolers venue</t>
  </si>
  <si>
    <t>NET PROFIT / (LOSS)</t>
  </si>
  <si>
    <t>Planted Conference</t>
  </si>
  <si>
    <t>Date</t>
  </si>
  <si>
    <t>Budget line affected</t>
  </si>
  <si>
    <t>Internet / Wi-Fi</t>
  </si>
  <si>
    <t>Newspaper/magazine advertisement</t>
  </si>
  <si>
    <t>A/V distribution channels</t>
  </si>
  <si>
    <t>CHILDREN'S VENUE/EVENT</t>
  </si>
  <si>
    <t>Children's Venue hire</t>
  </si>
  <si>
    <t>TICKET INCOME</t>
  </si>
  <si>
    <t>Main Venue</t>
  </si>
  <si>
    <t>Venues to be used:</t>
  </si>
  <si>
    <t>Children's Venue</t>
  </si>
  <si>
    <t>Overflow Venue</t>
  </si>
  <si>
    <t>Breakaway venue</t>
  </si>
  <si>
    <t>Other Venue</t>
  </si>
  <si>
    <t>Capacity</t>
  </si>
  <si>
    <t>people</t>
  </si>
  <si>
    <t>Ticket Types</t>
  </si>
  <si>
    <t>Price per ticket</t>
  </si>
  <si>
    <t>Adult | Early Bird</t>
  </si>
  <si>
    <t>Adult | Full Price</t>
  </si>
  <si>
    <t>Pensioner | Early Bird</t>
  </si>
  <si>
    <t>Pensioner | Full Price</t>
  </si>
  <si>
    <t>Student | Early Bird</t>
  </si>
  <si>
    <t>Student | Full Price</t>
  </si>
  <si>
    <t>Kids | Early Bird</t>
  </si>
  <si>
    <t>Kids | Full Price</t>
  </si>
  <si>
    <t>Sales Mix</t>
  </si>
  <si>
    <t>%</t>
  </si>
  <si>
    <t>Early Bird</t>
  </si>
  <si>
    <t>Full Price</t>
  </si>
  <si>
    <t>Sales Timing Mix</t>
  </si>
  <si>
    <t>Adult</t>
  </si>
  <si>
    <t>Pensioner</t>
  </si>
  <si>
    <t>Student</t>
  </si>
  <si>
    <t>Kids</t>
  </si>
  <si>
    <t>Youths | Early Bird</t>
  </si>
  <si>
    <t>Youths | Full Price</t>
  </si>
  <si>
    <t>Youths</t>
  </si>
  <si>
    <t>Expected
to sell?</t>
  </si>
  <si>
    <t>For reference purposes:</t>
  </si>
  <si>
    <t>Net profit/(loss) as per budget</t>
  </si>
  <si>
    <t>Insert event expenses here in order for it to show on the "Spent" section on the budget</t>
  </si>
  <si>
    <t>Beneficiary</t>
  </si>
  <si>
    <t>Expense Requisition done by:</t>
  </si>
  <si>
    <t>Amount</t>
  </si>
  <si>
    <t>select from drop-down list</t>
  </si>
  <si>
    <t>all amounts positive</t>
  </si>
  <si>
    <t>TICKET SALES</t>
  </si>
  <si>
    <t>Adults</t>
  </si>
  <si>
    <t>expected Sell %</t>
  </si>
  <si>
    <t>Expected Income</t>
  </si>
  <si>
    <t>Margin of error</t>
  </si>
  <si>
    <t>TOTAL BUDGETED TICKET SALES</t>
  </si>
  <si>
    <t>See "Ticket Income" TAB</t>
  </si>
  <si>
    <t>Instruction: Fill in all the BLUE text to determine the budgeted ticket income</t>
  </si>
  <si>
    <t>reflected on the BUDGET tab</t>
  </si>
  <si>
    <t>INSTRUCTIONS</t>
  </si>
  <si>
    <t xml:space="preserve">1) </t>
  </si>
  <si>
    <t>2)</t>
  </si>
  <si>
    <t>If a specific ticket type is not applicable make the amount/value zero - do not delete</t>
  </si>
  <si>
    <t>To determine the sales price and Budgeted Ticket Sales income</t>
  </si>
  <si>
    <t>3)</t>
  </si>
  <si>
    <t>Start using the budget</t>
  </si>
  <si>
    <t>Document each income and expense that has been received/incurred by filling in the required fields for each transaction</t>
  </si>
  <si>
    <r>
      <t xml:space="preserve">Open the </t>
    </r>
    <r>
      <rPr>
        <b/>
        <sz val="12"/>
        <color rgb="FFFF5600"/>
        <rFont val="Calibri (Body)"/>
      </rPr>
      <t>"SPENT"</t>
    </r>
    <r>
      <rPr>
        <sz val="12"/>
        <color theme="1"/>
        <rFont val="Calibri"/>
        <family val="2"/>
        <scheme val="minor"/>
      </rPr>
      <t xml:space="preserve"> tab</t>
    </r>
  </si>
  <si>
    <r>
      <t xml:space="preserve">Open the </t>
    </r>
    <r>
      <rPr>
        <b/>
        <sz val="12"/>
        <color rgb="FFFF5600"/>
        <rFont val="Calibri (Body)"/>
      </rPr>
      <t>"BUDGET"</t>
    </r>
    <r>
      <rPr>
        <sz val="12"/>
        <color theme="1"/>
        <rFont val="Calibri"/>
        <family val="2"/>
        <scheme val="minor"/>
      </rPr>
      <t xml:space="preserve"> tab and go through every line in the "Budget Amount" column and complete, with the only EXCEPTION of the "Ticket Sales" category</t>
    </r>
  </si>
  <si>
    <r>
      <t>Open the "</t>
    </r>
    <r>
      <rPr>
        <b/>
        <sz val="12"/>
        <color rgb="FFFF5600"/>
        <rFont val="Calibri (Body)"/>
      </rPr>
      <t>Tickets Income</t>
    </r>
    <r>
      <rPr>
        <sz val="12"/>
        <color theme="1"/>
        <rFont val="Calibri"/>
        <family val="2"/>
        <scheme val="minor"/>
      </rPr>
      <t xml:space="preserve">" tab and change the </t>
    </r>
    <r>
      <rPr>
        <b/>
        <sz val="12"/>
        <color theme="4"/>
        <rFont val="Calibri (Body)"/>
      </rPr>
      <t>BLUE TEXT</t>
    </r>
    <r>
      <rPr>
        <sz val="12"/>
        <color theme="1"/>
        <rFont val="Calibri"/>
        <family val="2"/>
        <scheme val="minor"/>
      </rPr>
      <t xml:space="preserve"> for all the variables relating to your event</t>
    </r>
  </si>
  <si>
    <t>e.g</t>
  </si>
  <si>
    <r>
      <t xml:space="preserve">Select the category that the transaction relate to by selecting from the </t>
    </r>
    <r>
      <rPr>
        <b/>
        <sz val="12"/>
        <color rgb="FFFF5600"/>
        <rFont val="Calibri (Body)"/>
      </rPr>
      <t>drop-down menu</t>
    </r>
    <r>
      <rPr>
        <sz val="12"/>
        <color theme="1"/>
        <rFont val="Calibri"/>
        <family val="2"/>
        <scheme val="minor"/>
      </rPr>
      <t xml:space="preserve"> in the "</t>
    </r>
    <r>
      <rPr>
        <b/>
        <sz val="12"/>
        <color theme="1"/>
        <rFont val="Calibri"/>
        <family val="2"/>
        <scheme val="minor"/>
      </rPr>
      <t>Budget line affected</t>
    </r>
    <r>
      <rPr>
        <sz val="12"/>
        <color theme="1"/>
        <rFont val="Calibri"/>
        <family val="2"/>
        <scheme val="minor"/>
      </rPr>
      <t>" column</t>
    </r>
  </si>
  <si>
    <r>
      <rPr>
        <b/>
        <sz val="12"/>
        <color theme="1"/>
        <rFont val="Calibri (Body)"/>
      </rPr>
      <t>Do not insert negative amounts</t>
    </r>
    <r>
      <rPr>
        <b/>
        <u/>
        <sz val="12"/>
        <color theme="1"/>
        <rFont val="Calibri (Body)"/>
      </rPr>
      <t xml:space="preserve"> </t>
    </r>
    <r>
      <rPr>
        <sz val="12"/>
        <color theme="1"/>
        <rFont val="Calibri"/>
        <family val="2"/>
        <scheme val="minor"/>
      </rPr>
      <t>in the "Amounts" columns</t>
    </r>
  </si>
  <si>
    <r>
      <t xml:space="preserve">The </t>
    </r>
    <r>
      <rPr>
        <b/>
        <sz val="12"/>
        <color theme="1"/>
        <rFont val="Calibri"/>
        <family val="2"/>
        <scheme val="minor"/>
      </rPr>
      <t>"Remaining"</t>
    </r>
    <r>
      <rPr>
        <sz val="12"/>
        <color theme="1"/>
        <rFont val="Calibri"/>
        <family val="2"/>
        <scheme val="minor"/>
      </rPr>
      <t xml:space="preserve"> column will indicate how much of a budget is left, and will be </t>
    </r>
    <r>
      <rPr>
        <b/>
        <sz val="12"/>
        <color rgb="FF00B050"/>
        <rFont val="Calibri (Body)"/>
      </rPr>
      <t>green</t>
    </r>
    <r>
      <rPr>
        <sz val="12"/>
        <color theme="1"/>
        <rFont val="Calibri"/>
        <family val="2"/>
        <scheme val="minor"/>
      </rPr>
      <t xml:space="preserve"> if sufficient budget is still available and </t>
    </r>
    <r>
      <rPr>
        <b/>
        <sz val="12"/>
        <color rgb="FFFF0000"/>
        <rFont val="Calibri (Body)"/>
      </rPr>
      <t>red</t>
    </r>
    <r>
      <rPr>
        <sz val="12"/>
        <color theme="1"/>
        <rFont val="Calibri"/>
        <family val="2"/>
        <scheme val="minor"/>
      </rPr>
      <t xml:space="preserve"> if more than the allocated budget was utilised</t>
    </r>
  </si>
  <si>
    <r>
      <t xml:space="preserve">From this schedule the income and expenses will pull through to the </t>
    </r>
    <r>
      <rPr>
        <b/>
        <sz val="12"/>
        <color theme="1"/>
        <rFont val="Calibri"/>
        <family val="2"/>
        <scheme val="minor"/>
      </rPr>
      <t>"BUDGET"</t>
    </r>
    <r>
      <rPr>
        <sz val="12"/>
        <color theme="1"/>
        <rFont val="Calibri"/>
        <family val="2"/>
        <scheme val="minor"/>
      </rPr>
      <t xml:space="preserve"> tab in the </t>
    </r>
    <r>
      <rPr>
        <b/>
        <sz val="12"/>
        <color theme="1"/>
        <rFont val="Calibri"/>
        <family val="2"/>
        <scheme val="minor"/>
      </rPr>
      <t>"spent"</t>
    </r>
    <r>
      <rPr>
        <sz val="12"/>
        <color theme="1"/>
        <rFont val="Calibri"/>
        <family val="2"/>
        <scheme val="minor"/>
      </rPr>
      <t xml:space="preserve"> column to determine how much of the budget has been utilised</t>
    </r>
  </si>
  <si>
    <t>Setting the Budget</t>
  </si>
  <si>
    <r>
      <t xml:space="preserve">If one transaction relates to more than one category, </t>
    </r>
    <r>
      <rPr>
        <b/>
        <sz val="12"/>
        <color theme="1"/>
        <rFont val="Calibri"/>
        <family val="2"/>
        <scheme val="minor"/>
      </rPr>
      <t>split the transaction</t>
    </r>
    <r>
      <rPr>
        <sz val="12"/>
        <color theme="1"/>
        <rFont val="Calibri"/>
        <family val="2"/>
        <scheme val="minor"/>
      </rPr>
      <t xml:space="preserve"> by inserting only the particulars relating to the category</t>
    </r>
  </si>
  <si>
    <t>With the above stated example recorded:  this will be reflected as follow, if my budget was only R100</t>
  </si>
  <si>
    <t>EVENTS BUDGET TEMPLATE</t>
  </si>
  <si>
    <t>INSTRUCTION</t>
  </si>
  <si>
    <t>ONLY CHANGE THE BLUE BUDGET NUMBERS</t>
  </si>
  <si>
    <t>If a category is not applicable, insert a zero amount - do not delete</t>
  </si>
  <si>
    <t>only change the BLUE text in the "Budget Amount" column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</si>
</sst>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4" formatCode="_(&quot;R&quot;* #,##0.00_);_(&quot;R&quot;* \(#,##0.00\);_(&quot;R&quot;* &quot;-&quot;??_);_(@_)"/>
    <numFmt numFmtId="43" formatCode="_(* #,##0.00_);_(* \(#,##0.00\);_(* &quot;-&quot;??_);_(@_)"/>
    <numFmt numFmtId="165" formatCode="_(&quot;R&quot;* #,##0_);_(&quot;R&quot;* \(#,##0\);_(&quot;R&quot;* &quot;-&quot;??_);_(@_)"/>
    <numFmt numFmtId="167" formatCode="\•\ @"/>
    <numFmt numFmtId="169" formatCode="_(* #,##0_);_(* \(#,##0\);_(* &quot;-&quot;??_);_(@_)"/>
  </numFmts>
  <fonts count="24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rgb="FFFF5600"/>
      <name val="Calibri"/>
      <family val="2"/>
      <scheme val="minor"/>
    </font>
    <font>
      <b/>
      <sz val="20"/>
      <color rgb="FFFF5600"/>
      <name val="Calibri"/>
      <family val="2"/>
      <scheme val="minor"/>
    </font>
    <font>
      <b/>
      <sz val="24"/>
      <color rgb="FFFF5600"/>
      <name val="Calibri"/>
      <family val="2"/>
      <scheme val="minor"/>
    </font>
    <font>
      <b/>
      <sz val="28"/>
      <color rgb="FFFF5600"/>
      <name val="Calibri"/>
      <family val="2"/>
      <scheme val="minor"/>
    </font>
    <font>
      <i/>
      <sz val="12"/>
      <color theme="1"/>
      <name val="Calibri"/>
      <family val="2"/>
      <scheme val="minor"/>
    </font>
    <font>
      <sz val="8"/>
      <name val="Calibri"/>
      <family val="2"/>
      <scheme val="minor"/>
    </font>
    <font>
      <sz val="12"/>
      <color rgb="FFFF5600"/>
      <name val="Calibri"/>
      <family val="2"/>
      <scheme val="minor"/>
    </font>
    <font>
      <b/>
      <sz val="10"/>
      <color theme="0"/>
      <name val="Arial"/>
      <family val="2"/>
    </font>
    <font>
      <i/>
      <sz val="12"/>
      <color rgb="FFFF5600"/>
      <name val="Calibri"/>
      <family val="2"/>
      <scheme val="minor"/>
    </font>
    <font>
      <b/>
      <sz val="12"/>
      <color rgb="FFFF5600"/>
      <name val="Calibri (Body)"/>
    </font>
    <font>
      <b/>
      <sz val="14"/>
      <color theme="0"/>
      <name val="Calibri"/>
      <family val="2"/>
      <scheme val="minor"/>
    </font>
    <font>
      <sz val="14"/>
      <color theme="0"/>
      <name val="Calibri"/>
      <family val="2"/>
      <scheme val="minor"/>
    </font>
    <font>
      <sz val="12"/>
      <color theme="4"/>
      <name val="Calibri"/>
      <family val="2"/>
      <scheme val="minor"/>
    </font>
    <font>
      <b/>
      <sz val="12"/>
      <color theme="4"/>
      <name val="Calibri"/>
      <family val="2"/>
      <scheme val="minor"/>
    </font>
    <font>
      <b/>
      <sz val="12"/>
      <color theme="4"/>
      <name val="Calibri (Body)"/>
    </font>
    <font>
      <b/>
      <u/>
      <sz val="12"/>
      <color theme="1"/>
      <name val="Calibri (Body)"/>
    </font>
    <font>
      <b/>
      <sz val="12"/>
      <color theme="1"/>
      <name val="Calibri (Body)"/>
    </font>
    <font>
      <b/>
      <sz val="12"/>
      <color rgb="FFFF0000"/>
      <name val="Calibri (Body)"/>
    </font>
    <font>
      <b/>
      <sz val="12"/>
      <color rgb="FF00B050"/>
      <name val="Calibri (Body)"/>
    </font>
    <font>
      <sz val="24"/>
      <color theme="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FF560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rgb="FFFF5600"/>
      </left>
      <right style="thin">
        <color rgb="FFFF5600"/>
      </right>
      <top style="thin">
        <color rgb="FFFF5600"/>
      </top>
      <bottom style="thin">
        <color rgb="FFFF5600"/>
      </bottom>
      <diagonal/>
    </border>
    <border>
      <left style="thin">
        <color rgb="FFFF5600"/>
      </left>
      <right/>
      <top style="thin">
        <color rgb="FFFF5600"/>
      </top>
      <bottom style="thin">
        <color rgb="FFFF5600"/>
      </bottom>
      <diagonal/>
    </border>
    <border>
      <left/>
      <right/>
      <top style="thin">
        <color rgb="FFFF5600"/>
      </top>
      <bottom style="thin">
        <color rgb="FFFF5600"/>
      </bottom>
      <diagonal/>
    </border>
    <border>
      <left/>
      <right style="thin">
        <color rgb="FFFF5600"/>
      </right>
      <top style="thin">
        <color rgb="FFFF5600"/>
      </top>
      <bottom style="thin">
        <color rgb="FFFF5600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85">
    <xf numFmtId="0" fontId="0" fillId="0" borderId="0" xfId="0"/>
    <xf numFmtId="0" fontId="0" fillId="0" borderId="0" xfId="0" applyAlignment="1">
      <alignment horizontal="right"/>
    </xf>
    <xf numFmtId="0" fontId="3" fillId="0" borderId="0" xfId="0" applyFont="1"/>
    <xf numFmtId="0" fontId="0" fillId="0" borderId="0" xfId="0" applyAlignment="1">
      <alignment horizontal="left" indent="1"/>
    </xf>
    <xf numFmtId="0" fontId="2" fillId="2" borderId="0" xfId="0" applyFont="1" applyFill="1" applyAlignment="1">
      <alignment vertical="center"/>
    </xf>
    <xf numFmtId="0" fontId="2" fillId="2" borderId="0" xfId="0" applyFont="1" applyFill="1" applyAlignment="1">
      <alignment horizontal="right" vertical="center"/>
    </xf>
    <xf numFmtId="0" fontId="4" fillId="0" borderId="0" xfId="0" applyFont="1"/>
    <xf numFmtId="0" fontId="5" fillId="0" borderId="0" xfId="0" applyFont="1"/>
    <xf numFmtId="0" fontId="7" fillId="0" borderId="0" xfId="0" applyFont="1"/>
    <xf numFmtId="0" fontId="4" fillId="0" borderId="1" xfId="0" applyFont="1" applyBorder="1"/>
    <xf numFmtId="0" fontId="0" fillId="0" borderId="0" xfId="0" applyFill="1" applyAlignment="1">
      <alignment horizontal="right"/>
    </xf>
    <xf numFmtId="0" fontId="0" fillId="0" borderId="0" xfId="0" applyFill="1" applyBorder="1" applyAlignment="1">
      <alignment horizontal="center"/>
    </xf>
    <xf numFmtId="0" fontId="2" fillId="0" borderId="0" xfId="0" applyFont="1" applyFill="1" applyAlignment="1">
      <alignment horizontal="right" vertical="center"/>
    </xf>
    <xf numFmtId="165" fontId="2" fillId="2" borderId="0" xfId="2" applyNumberFormat="1" applyFont="1" applyFill="1" applyAlignment="1">
      <alignment horizontal="right" vertical="center"/>
    </xf>
    <xf numFmtId="165" fontId="0" fillId="0" borderId="0" xfId="2" applyNumberFormat="1" applyFont="1" applyAlignment="1">
      <alignment horizontal="right"/>
    </xf>
    <xf numFmtId="0" fontId="3" fillId="3" borderId="0" xfId="0" applyFont="1" applyFill="1"/>
    <xf numFmtId="165" fontId="3" fillId="3" borderId="0" xfId="2" applyNumberFormat="1" applyFont="1" applyFill="1" applyAlignment="1">
      <alignment horizontal="right"/>
    </xf>
    <xf numFmtId="0" fontId="8" fillId="0" borderId="0" xfId="0" applyFont="1" applyAlignment="1">
      <alignment horizontal="left" indent="1"/>
    </xf>
    <xf numFmtId="169" fontId="0" fillId="0" borderId="0" xfId="1" applyNumberFormat="1" applyFont="1"/>
    <xf numFmtId="9" fontId="0" fillId="0" borderId="5" xfId="3" applyFont="1" applyBorder="1"/>
    <xf numFmtId="0" fontId="0" fillId="0" borderId="0" xfId="0" applyFont="1"/>
    <xf numFmtId="9" fontId="3" fillId="0" borderId="5" xfId="3" applyFont="1" applyBorder="1"/>
    <xf numFmtId="0" fontId="2" fillId="2" borderId="0" xfId="0" applyFont="1" applyFill="1" applyAlignment="1">
      <alignment horizontal="center" vertical="center" wrapText="1"/>
    </xf>
    <xf numFmtId="0" fontId="10" fillId="0" borderId="6" xfId="0" applyFont="1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43" fontId="10" fillId="0" borderId="10" xfId="1" applyFont="1" applyBorder="1"/>
    <xf numFmtId="0" fontId="0" fillId="0" borderId="11" xfId="0" applyBorder="1"/>
    <xf numFmtId="0" fontId="0" fillId="0" borderId="12" xfId="0" applyBorder="1"/>
    <xf numFmtId="0" fontId="11" fillId="2" borderId="0" xfId="0" applyFont="1" applyFill="1"/>
    <xf numFmtId="0" fontId="12" fillId="0" borderId="0" xfId="0" applyFont="1"/>
    <xf numFmtId="43" fontId="11" fillId="2" borderId="0" xfId="1" applyFont="1" applyFill="1" applyAlignment="1">
      <alignment horizontal="right"/>
    </xf>
    <xf numFmtId="0" fontId="11" fillId="2" borderId="0" xfId="0" applyFont="1" applyFill="1" applyAlignment="1">
      <alignment horizontal="left" indent="1"/>
    </xf>
    <xf numFmtId="0" fontId="0" fillId="0" borderId="12" xfId="0" applyBorder="1" applyAlignment="1">
      <alignment horizontal="left" indent="1"/>
    </xf>
    <xf numFmtId="43" fontId="0" fillId="0" borderId="0" xfId="1" applyFont="1" applyAlignment="1">
      <alignment horizontal="right"/>
    </xf>
    <xf numFmtId="43" fontId="0" fillId="0" borderId="12" xfId="1" applyFont="1" applyBorder="1" applyAlignment="1">
      <alignment horizontal="right"/>
    </xf>
    <xf numFmtId="0" fontId="12" fillId="0" borderId="0" xfId="0" applyFont="1" applyAlignment="1">
      <alignment horizontal="right"/>
    </xf>
    <xf numFmtId="0" fontId="3" fillId="0" borderId="0" xfId="0" applyFont="1" applyAlignment="1">
      <alignment horizontal="left"/>
    </xf>
    <xf numFmtId="0" fontId="0" fillId="0" borderId="0" xfId="0" applyAlignment="1">
      <alignment horizontal="left"/>
    </xf>
    <xf numFmtId="0" fontId="11" fillId="2" borderId="0" xfId="0" applyFont="1" applyFill="1" applyAlignment="1">
      <alignment horizontal="left"/>
    </xf>
    <xf numFmtId="15" fontId="0" fillId="0" borderId="0" xfId="0" applyNumberFormat="1" applyAlignment="1">
      <alignment horizontal="left"/>
    </xf>
    <xf numFmtId="0" fontId="0" fillId="0" borderId="12" xfId="0" applyBorder="1" applyAlignment="1">
      <alignment horizontal="left"/>
    </xf>
    <xf numFmtId="165" fontId="0" fillId="0" borderId="0" xfId="2" applyNumberFormat="1" applyFont="1" applyAlignment="1" applyProtection="1">
      <alignment horizontal="right"/>
      <protection locked="0"/>
    </xf>
    <xf numFmtId="167" fontId="0" fillId="0" borderId="0" xfId="0" applyNumberFormat="1" applyProtection="1">
      <protection locked="0"/>
    </xf>
    <xf numFmtId="0" fontId="0" fillId="0" borderId="0" xfId="0" applyProtection="1">
      <protection locked="0"/>
    </xf>
    <xf numFmtId="0" fontId="0" fillId="0" borderId="0" xfId="0" applyAlignment="1" applyProtection="1">
      <alignment horizontal="left" indent="1"/>
      <protection locked="0"/>
    </xf>
    <xf numFmtId="0" fontId="2" fillId="2" borderId="0" xfId="0" applyFont="1" applyFill="1" applyAlignment="1" applyProtection="1">
      <alignment horizontal="left" vertical="center" indent="1"/>
      <protection locked="0"/>
    </xf>
    <xf numFmtId="0" fontId="3" fillId="0" borderId="0" xfId="0" applyFont="1" applyProtection="1">
      <protection locked="0"/>
    </xf>
    <xf numFmtId="0" fontId="8" fillId="0" borderId="2" xfId="0" applyFont="1" applyBorder="1" applyAlignment="1" applyProtection="1">
      <alignment horizontal="center"/>
      <protection locked="0"/>
    </xf>
    <xf numFmtId="0" fontId="8" fillId="0" borderId="3" xfId="0" applyFont="1" applyBorder="1" applyAlignment="1" applyProtection="1">
      <alignment horizontal="center"/>
      <protection locked="0"/>
    </xf>
    <xf numFmtId="0" fontId="8" fillId="0" borderId="4" xfId="0" applyFont="1" applyBorder="1" applyAlignment="1" applyProtection="1">
      <alignment horizontal="center"/>
      <protection locked="0"/>
    </xf>
    <xf numFmtId="15" fontId="8" fillId="0" borderId="2" xfId="0" applyNumberFormat="1" applyFont="1" applyBorder="1" applyAlignment="1" applyProtection="1">
      <alignment horizontal="center"/>
      <protection locked="0"/>
    </xf>
    <xf numFmtId="0" fontId="13" fillId="0" borderId="0" xfId="0" applyFont="1"/>
    <xf numFmtId="169" fontId="3" fillId="0" borderId="13" xfId="0" applyNumberFormat="1" applyFont="1" applyBorder="1"/>
    <xf numFmtId="0" fontId="14" fillId="2" borderId="0" xfId="0" applyFont="1" applyFill="1" applyAlignment="1">
      <alignment vertical="center"/>
    </xf>
    <xf numFmtId="0" fontId="15" fillId="2" borderId="0" xfId="0" applyFont="1" applyFill="1" applyAlignment="1">
      <alignment vertical="center"/>
    </xf>
    <xf numFmtId="169" fontId="14" fillId="2" borderId="0" xfId="1" applyNumberFormat="1" applyFont="1" applyFill="1" applyAlignment="1">
      <alignment vertical="center"/>
    </xf>
    <xf numFmtId="165" fontId="0" fillId="0" borderId="0" xfId="2" applyNumberFormat="1" applyFont="1" applyAlignment="1" applyProtection="1">
      <alignment horizontal="right"/>
    </xf>
    <xf numFmtId="0" fontId="4" fillId="0" borderId="0" xfId="0" applyFont="1" applyAlignment="1" applyProtection="1">
      <alignment horizontal="left" indent="1"/>
      <protection locked="0"/>
    </xf>
    <xf numFmtId="9" fontId="10" fillId="0" borderId="0" xfId="0" applyNumberFormat="1" applyFont="1"/>
    <xf numFmtId="0" fontId="4" fillId="0" borderId="5" xfId="0" applyFont="1" applyBorder="1"/>
    <xf numFmtId="169" fontId="4" fillId="0" borderId="5" xfId="1" applyNumberFormat="1" applyFont="1" applyBorder="1"/>
    <xf numFmtId="0" fontId="3" fillId="4" borderId="14" xfId="0" applyFont="1" applyFill="1" applyBorder="1"/>
    <xf numFmtId="0" fontId="3" fillId="4" borderId="13" xfId="0" applyFont="1" applyFill="1" applyBorder="1" applyAlignment="1">
      <alignment horizontal="right"/>
    </xf>
    <xf numFmtId="0" fontId="3" fillId="4" borderId="15" xfId="0" applyFont="1" applyFill="1" applyBorder="1" applyAlignment="1">
      <alignment horizontal="right"/>
    </xf>
    <xf numFmtId="0" fontId="3" fillId="4" borderId="16" xfId="0" applyFont="1" applyFill="1" applyBorder="1"/>
    <xf numFmtId="0" fontId="3" fillId="4" borderId="17" xfId="0" applyFont="1" applyFill="1" applyBorder="1"/>
    <xf numFmtId="0" fontId="3" fillId="4" borderId="18" xfId="0" applyFont="1" applyFill="1" applyBorder="1"/>
    <xf numFmtId="0" fontId="10" fillId="0" borderId="0" xfId="0" applyFont="1" applyAlignment="1">
      <alignment horizontal="center" vertical="center" wrapText="1"/>
    </xf>
    <xf numFmtId="0" fontId="16" fillId="0" borderId="0" xfId="0" applyFont="1"/>
    <xf numFmtId="9" fontId="17" fillId="0" borderId="0" xfId="3" applyFont="1"/>
    <xf numFmtId="169" fontId="17" fillId="0" borderId="0" xfId="1" applyNumberFormat="1" applyFont="1"/>
    <xf numFmtId="0" fontId="17" fillId="0" borderId="0" xfId="0" applyFont="1"/>
    <xf numFmtId="43" fontId="17" fillId="0" borderId="0" xfId="1" applyFont="1"/>
    <xf numFmtId="9" fontId="17" fillId="0" borderId="0" xfId="0" applyNumberFormat="1" applyFont="1"/>
    <xf numFmtId="0" fontId="3" fillId="4" borderId="0" xfId="0" applyFont="1" applyFill="1" applyAlignment="1">
      <alignment vertical="center"/>
    </xf>
    <xf numFmtId="0" fontId="0" fillId="5" borderId="0" xfId="0" applyFill="1"/>
    <xf numFmtId="0" fontId="10" fillId="5" borderId="0" xfId="0" applyFont="1" applyFill="1"/>
    <xf numFmtId="0" fontId="23" fillId="5" borderId="0" xfId="0" applyFont="1" applyFill="1"/>
    <xf numFmtId="0" fontId="6" fillId="5" borderId="0" xfId="0" applyFont="1" applyFill="1"/>
    <xf numFmtId="165" fontId="16" fillId="0" borderId="0" xfId="2" applyNumberFormat="1" applyFont="1" applyAlignment="1" applyProtection="1">
      <alignment horizontal="right"/>
      <protection locked="0"/>
    </xf>
    <xf numFmtId="0" fontId="17" fillId="6" borderId="0" xfId="0" applyFont="1" applyFill="1" applyAlignment="1" applyProtection="1">
      <alignment horizontal="left" indent="1"/>
      <protection locked="0"/>
    </xf>
    <xf numFmtId="0" fontId="16" fillId="5" borderId="0" xfId="0" applyFont="1" applyFill="1"/>
    <xf numFmtId="165" fontId="16" fillId="7" borderId="0" xfId="2" applyNumberFormat="1" applyFont="1" applyFill="1" applyAlignment="1" applyProtection="1">
      <alignment horizontal="right"/>
      <protection locked="0"/>
    </xf>
  </cellXfs>
  <cellStyles count="4">
    <cellStyle name="Comma" xfId="1" builtinId="3"/>
    <cellStyle name="Currency" xfId="2" builtinId="4"/>
    <cellStyle name="Normal" xfId="0" builtinId="0"/>
    <cellStyle name="Percent" xfId="3" builtinId="5"/>
  </cellStyles>
  <dxfs count="52"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</dxfs>
  <tableStyles count="0" defaultTableStyle="TableStyleMedium9" defaultPivotStyle="PivotStyleMedium7"/>
  <colors>
    <mruColors>
      <color rgb="FFFF56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theme" Target="theme/theme1.xml"/><Relationship Id="rId6" Type="http://schemas.openxmlformats.org/officeDocument/2006/relationships/styles" Target="styles.xml"/><Relationship Id="rId7" Type="http://schemas.openxmlformats.org/officeDocument/2006/relationships/sharedStrings" Target="sharedStrings.xml"/><Relationship Id="rId8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4" Type="http://schemas.openxmlformats.org/officeDocument/2006/relationships/image" Target="../media/image4.png"/><Relationship Id="rId5" Type="http://schemas.openxmlformats.org/officeDocument/2006/relationships/image" Target="../media/image5.png"/><Relationship Id="rId1" Type="http://schemas.openxmlformats.org/officeDocument/2006/relationships/image" Target="../media/image1.png"/><Relationship Id="rId2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50800</xdr:rowOff>
    </xdr:from>
    <xdr:to>
      <xdr:col>2</xdr:col>
      <xdr:colOff>77070</xdr:colOff>
      <xdr:row>4</xdr:row>
      <xdr:rowOff>177800</xdr:rowOff>
    </xdr:to>
    <xdr:pic>
      <xdr:nvPicPr>
        <xdr:cNvPr id="2" name="Picture 1"/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416" t="38737" r="5591" b="38592"/>
        <a:stretch/>
      </xdr:blipFill>
      <xdr:spPr>
        <a:xfrm>
          <a:off x="0" y="254000"/>
          <a:ext cx="3975970" cy="990600"/>
        </a:xfrm>
        <a:prstGeom prst="rect">
          <a:avLst/>
        </a:prstGeom>
      </xdr:spPr>
    </xdr:pic>
    <xdr:clientData/>
  </xdr:twoCellAnchor>
  <xdr:twoCellAnchor editAs="oneCell">
    <xdr:from>
      <xdr:col>1</xdr:col>
      <xdr:colOff>12700</xdr:colOff>
      <xdr:row>10</xdr:row>
      <xdr:rowOff>63500</xdr:rowOff>
    </xdr:from>
    <xdr:to>
      <xdr:col>7</xdr:col>
      <xdr:colOff>138369</xdr:colOff>
      <xdr:row>27</xdr:row>
      <xdr:rowOff>114300</xdr:rowOff>
    </xdr:to>
    <xdr:pic>
      <xdr:nvPicPr>
        <xdr:cNvPr id="3" name="Picture 2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355600" y="2222500"/>
          <a:ext cx="7199569" cy="3505200"/>
        </a:xfrm>
        <a:prstGeom prst="rect">
          <a:avLst/>
        </a:prstGeom>
        <a:ln>
          <a:solidFill>
            <a:srgbClr val="FF5600"/>
          </a:solidFill>
        </a:ln>
      </xdr:spPr>
    </xdr:pic>
    <xdr:clientData/>
  </xdr:twoCellAnchor>
  <xdr:twoCellAnchor editAs="oneCell">
    <xdr:from>
      <xdr:col>1</xdr:col>
      <xdr:colOff>0</xdr:colOff>
      <xdr:row>34</xdr:row>
      <xdr:rowOff>0</xdr:rowOff>
    </xdr:from>
    <xdr:to>
      <xdr:col>7</xdr:col>
      <xdr:colOff>86165</xdr:colOff>
      <xdr:row>43</xdr:row>
      <xdr:rowOff>25400</xdr:rowOff>
    </xdr:to>
    <xdr:pic>
      <xdr:nvPicPr>
        <xdr:cNvPr id="4" name="Picture 3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342900" y="6629400"/>
          <a:ext cx="7160065" cy="1854200"/>
        </a:xfrm>
        <a:prstGeom prst="rect">
          <a:avLst/>
        </a:prstGeom>
        <a:ln>
          <a:solidFill>
            <a:srgbClr val="FF5600"/>
          </a:solidFill>
        </a:ln>
      </xdr:spPr>
    </xdr:pic>
    <xdr:clientData/>
  </xdr:twoCellAnchor>
  <xdr:twoCellAnchor editAs="oneCell">
    <xdr:from>
      <xdr:col>1</xdr:col>
      <xdr:colOff>0</xdr:colOff>
      <xdr:row>53</xdr:row>
      <xdr:rowOff>63500</xdr:rowOff>
    </xdr:from>
    <xdr:to>
      <xdr:col>10</xdr:col>
      <xdr:colOff>177800</xdr:colOff>
      <xdr:row>57</xdr:row>
      <xdr:rowOff>25353</xdr:rowOff>
    </xdr:to>
    <xdr:pic>
      <xdr:nvPicPr>
        <xdr:cNvPr id="5" name="Picture 4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342900" y="11430000"/>
          <a:ext cx="9728200" cy="774653"/>
        </a:xfrm>
        <a:prstGeom prst="rect">
          <a:avLst/>
        </a:prstGeom>
        <a:ln>
          <a:solidFill>
            <a:srgbClr val="FF5600"/>
          </a:solidFill>
        </a:ln>
      </xdr:spPr>
    </xdr:pic>
    <xdr:clientData/>
  </xdr:twoCellAnchor>
  <xdr:twoCellAnchor editAs="oneCell">
    <xdr:from>
      <xdr:col>1</xdr:col>
      <xdr:colOff>0</xdr:colOff>
      <xdr:row>62</xdr:row>
      <xdr:rowOff>63500</xdr:rowOff>
    </xdr:from>
    <xdr:to>
      <xdr:col>8</xdr:col>
      <xdr:colOff>241300</xdr:colOff>
      <xdr:row>69</xdr:row>
      <xdr:rowOff>38100</xdr:rowOff>
    </xdr:to>
    <xdr:pic>
      <xdr:nvPicPr>
        <xdr:cNvPr id="6" name="Picture 5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342900" y="12382500"/>
          <a:ext cx="8140700" cy="1397000"/>
        </a:xfrm>
        <a:prstGeom prst="rect">
          <a:avLst/>
        </a:prstGeom>
        <a:ln>
          <a:solidFill>
            <a:srgbClr val="FF5600"/>
          </a:solidFill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D62"/>
  <sheetViews>
    <sheetView tabSelected="1" workbookViewId="0">
      <selection activeCell="K15" sqref="K15"/>
    </sheetView>
  </sheetViews>
  <sheetFormatPr baseColWidth="10" defaultRowHeight="16" x14ac:dyDescent="0.2"/>
  <cols>
    <col min="1" max="1" width="4.5" style="77" customWidth="1"/>
    <col min="2" max="2" width="46.6640625" style="77" customWidth="1"/>
    <col min="3" max="3" width="2.83203125" style="77" customWidth="1"/>
    <col min="4" max="16384" width="10.83203125" style="77"/>
  </cols>
  <sheetData>
    <row r="2" spans="1:4" ht="21" customHeight="1" x14ac:dyDescent="0.2"/>
    <row r="3" spans="1:4" s="79" customFormat="1" ht="31" x14ac:dyDescent="0.35">
      <c r="D3" s="80" t="s">
        <v>163</v>
      </c>
    </row>
    <row r="4" spans="1:4" x14ac:dyDescent="0.2">
      <c r="D4" s="78" t="s">
        <v>182</v>
      </c>
    </row>
    <row r="7" spans="1:4" s="76" customFormat="1" ht="23" customHeight="1" x14ac:dyDescent="0.2">
      <c r="A7" s="76" t="s">
        <v>164</v>
      </c>
      <c r="B7" s="76" t="s">
        <v>179</v>
      </c>
    </row>
    <row r="8" spans="1:4" x14ac:dyDescent="0.2">
      <c r="B8" s="77" t="s">
        <v>172</v>
      </c>
    </row>
    <row r="9" spans="1:4" x14ac:dyDescent="0.2">
      <c r="B9" s="77" t="s">
        <v>185</v>
      </c>
    </row>
    <row r="10" spans="1:4" x14ac:dyDescent="0.2">
      <c r="B10" s="83" t="s">
        <v>186</v>
      </c>
    </row>
    <row r="31" spans="1:2" s="76" customFormat="1" ht="23" customHeight="1" x14ac:dyDescent="0.2">
      <c r="A31" s="76" t="s">
        <v>165</v>
      </c>
      <c r="B31" s="76" t="s">
        <v>167</v>
      </c>
    </row>
    <row r="32" spans="1:2" x14ac:dyDescent="0.2">
      <c r="B32" s="77" t="s">
        <v>173</v>
      </c>
    </row>
    <row r="33" spans="1:2" x14ac:dyDescent="0.2">
      <c r="B33" s="77" t="s">
        <v>166</v>
      </c>
    </row>
    <row r="46" spans="1:2" s="76" customFormat="1" ht="23" customHeight="1" x14ac:dyDescent="0.2">
      <c r="A46" s="76" t="s">
        <v>168</v>
      </c>
      <c r="B46" s="76" t="s">
        <v>169</v>
      </c>
    </row>
    <row r="47" spans="1:2" x14ac:dyDescent="0.2">
      <c r="B47" s="77" t="s">
        <v>171</v>
      </c>
    </row>
    <row r="48" spans="1:2" x14ac:dyDescent="0.2">
      <c r="B48" s="77" t="s">
        <v>170</v>
      </c>
    </row>
    <row r="49" spans="2:2" x14ac:dyDescent="0.2">
      <c r="B49" s="77" t="s">
        <v>180</v>
      </c>
    </row>
    <row r="50" spans="2:2" x14ac:dyDescent="0.2">
      <c r="B50" s="77" t="s">
        <v>176</v>
      </c>
    </row>
    <row r="51" spans="2:2" x14ac:dyDescent="0.2">
      <c r="B51" s="77" t="s">
        <v>175</v>
      </c>
    </row>
    <row r="53" spans="2:2" x14ac:dyDescent="0.2">
      <c r="B53" s="77" t="s">
        <v>174</v>
      </c>
    </row>
    <row r="59" spans="2:2" x14ac:dyDescent="0.2">
      <c r="B59" s="77" t="s">
        <v>178</v>
      </c>
    </row>
    <row r="60" spans="2:2" x14ac:dyDescent="0.2">
      <c r="B60" s="77" t="s">
        <v>177</v>
      </c>
    </row>
    <row r="62" spans="2:2" x14ac:dyDescent="0.2">
      <c r="B62" s="77" t="s">
        <v>181</v>
      </c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01"/>
  <sheetViews>
    <sheetView workbookViewId="0">
      <selection activeCell="A5" sqref="A5:G5"/>
    </sheetView>
  </sheetViews>
  <sheetFormatPr baseColWidth="10" defaultRowHeight="16" x14ac:dyDescent="0.2"/>
  <cols>
    <col min="1" max="1" width="16.6640625" style="39" customWidth="1"/>
    <col min="2" max="2" width="39.33203125" customWidth="1"/>
    <col min="3" max="3" width="29.83203125" customWidth="1"/>
    <col min="4" max="4" width="24.83203125" bestFit="1" customWidth="1"/>
    <col min="5" max="5" width="20.5" style="1" customWidth="1"/>
    <col min="6" max="6" width="48.1640625" style="3" customWidth="1"/>
    <col min="7" max="7" width="14.5" customWidth="1"/>
  </cols>
  <sheetData>
    <row r="1" spans="1:7" x14ac:dyDescent="0.2">
      <c r="A1" s="38" t="s">
        <v>148</v>
      </c>
    </row>
    <row r="2" spans="1:7" x14ac:dyDescent="0.2">
      <c r="A2" s="38"/>
    </row>
    <row r="3" spans="1:7" x14ac:dyDescent="0.2">
      <c r="B3" s="31" t="s">
        <v>152</v>
      </c>
      <c r="E3" s="37" t="s">
        <v>153</v>
      </c>
    </row>
    <row r="4" spans="1:7" x14ac:dyDescent="0.2">
      <c r="A4" s="40" t="s">
        <v>107</v>
      </c>
      <c r="B4" s="30" t="s">
        <v>108</v>
      </c>
      <c r="C4" s="30" t="s">
        <v>149</v>
      </c>
      <c r="D4" s="30" t="s">
        <v>150</v>
      </c>
      <c r="E4" s="32" t="s">
        <v>151</v>
      </c>
      <c r="F4" s="33" t="s">
        <v>4</v>
      </c>
    </row>
    <row r="5" spans="1:7" x14ac:dyDescent="0.2">
      <c r="A5" s="41"/>
      <c r="E5" s="35"/>
      <c r="G5" s="53"/>
    </row>
    <row r="6" spans="1:7" x14ac:dyDescent="0.2">
      <c r="E6" s="35"/>
    </row>
    <row r="7" spans="1:7" x14ac:dyDescent="0.2">
      <c r="E7" s="35"/>
    </row>
    <row r="8" spans="1:7" x14ac:dyDescent="0.2">
      <c r="E8" s="35"/>
    </row>
    <row r="9" spans="1:7" x14ac:dyDescent="0.2">
      <c r="E9" s="35"/>
    </row>
    <row r="10" spans="1:7" x14ac:dyDescent="0.2">
      <c r="E10" s="35"/>
    </row>
    <row r="11" spans="1:7" x14ac:dyDescent="0.2">
      <c r="E11" s="35"/>
    </row>
    <row r="12" spans="1:7" x14ac:dyDescent="0.2">
      <c r="E12" s="35"/>
    </row>
    <row r="13" spans="1:7" x14ac:dyDescent="0.2">
      <c r="E13" s="35"/>
    </row>
    <row r="14" spans="1:7" x14ac:dyDescent="0.2">
      <c r="E14" s="35"/>
    </row>
    <row r="15" spans="1:7" x14ac:dyDescent="0.2">
      <c r="E15" s="35"/>
    </row>
    <row r="16" spans="1:7" x14ac:dyDescent="0.2">
      <c r="E16" s="35"/>
    </row>
    <row r="17" spans="5:5" x14ac:dyDescent="0.2">
      <c r="E17" s="35"/>
    </row>
    <row r="18" spans="5:5" x14ac:dyDescent="0.2">
      <c r="E18" s="35"/>
    </row>
    <row r="19" spans="5:5" x14ac:dyDescent="0.2">
      <c r="E19" s="35"/>
    </row>
    <row r="20" spans="5:5" x14ac:dyDescent="0.2">
      <c r="E20" s="35"/>
    </row>
    <row r="21" spans="5:5" x14ac:dyDescent="0.2">
      <c r="E21" s="35"/>
    </row>
    <row r="22" spans="5:5" x14ac:dyDescent="0.2">
      <c r="E22" s="35"/>
    </row>
    <row r="23" spans="5:5" x14ac:dyDescent="0.2">
      <c r="E23" s="35"/>
    </row>
    <row r="24" spans="5:5" x14ac:dyDescent="0.2">
      <c r="E24" s="35"/>
    </row>
    <row r="25" spans="5:5" x14ac:dyDescent="0.2">
      <c r="E25" s="35"/>
    </row>
    <row r="26" spans="5:5" x14ac:dyDescent="0.2">
      <c r="E26" s="35"/>
    </row>
    <row r="27" spans="5:5" x14ac:dyDescent="0.2">
      <c r="E27" s="35"/>
    </row>
    <row r="28" spans="5:5" x14ac:dyDescent="0.2">
      <c r="E28" s="35"/>
    </row>
    <row r="29" spans="5:5" x14ac:dyDescent="0.2">
      <c r="E29" s="35"/>
    </row>
    <row r="30" spans="5:5" x14ac:dyDescent="0.2">
      <c r="E30" s="35"/>
    </row>
    <row r="31" spans="5:5" x14ac:dyDescent="0.2">
      <c r="E31" s="35"/>
    </row>
    <row r="32" spans="5:5" x14ac:dyDescent="0.2">
      <c r="E32" s="35"/>
    </row>
    <row r="33" spans="5:5" x14ac:dyDescent="0.2">
      <c r="E33" s="35"/>
    </row>
    <row r="34" spans="5:5" x14ac:dyDescent="0.2">
      <c r="E34" s="35"/>
    </row>
    <row r="35" spans="5:5" x14ac:dyDescent="0.2">
      <c r="E35" s="35"/>
    </row>
    <row r="36" spans="5:5" x14ac:dyDescent="0.2">
      <c r="E36" s="35"/>
    </row>
    <row r="37" spans="5:5" x14ac:dyDescent="0.2">
      <c r="E37" s="35"/>
    </row>
    <row r="38" spans="5:5" x14ac:dyDescent="0.2">
      <c r="E38" s="35"/>
    </row>
    <row r="39" spans="5:5" x14ac:dyDescent="0.2">
      <c r="E39" s="35"/>
    </row>
    <row r="40" spans="5:5" x14ac:dyDescent="0.2">
      <c r="E40" s="35"/>
    </row>
    <row r="41" spans="5:5" x14ac:dyDescent="0.2">
      <c r="E41" s="35"/>
    </row>
    <row r="42" spans="5:5" x14ac:dyDescent="0.2">
      <c r="E42" s="35"/>
    </row>
    <row r="43" spans="5:5" x14ac:dyDescent="0.2">
      <c r="E43" s="35"/>
    </row>
    <row r="44" spans="5:5" x14ac:dyDescent="0.2">
      <c r="E44" s="35"/>
    </row>
    <row r="45" spans="5:5" x14ac:dyDescent="0.2">
      <c r="E45" s="35"/>
    </row>
    <row r="46" spans="5:5" x14ac:dyDescent="0.2">
      <c r="E46" s="35"/>
    </row>
    <row r="47" spans="5:5" x14ac:dyDescent="0.2">
      <c r="E47" s="35"/>
    </row>
    <row r="48" spans="5:5" x14ac:dyDescent="0.2">
      <c r="E48" s="35"/>
    </row>
    <row r="49" spans="5:5" x14ac:dyDescent="0.2">
      <c r="E49" s="35"/>
    </row>
    <row r="50" spans="5:5" x14ac:dyDescent="0.2">
      <c r="E50" s="35"/>
    </row>
    <row r="51" spans="5:5" x14ac:dyDescent="0.2">
      <c r="E51" s="35"/>
    </row>
    <row r="52" spans="5:5" x14ac:dyDescent="0.2">
      <c r="E52" s="35"/>
    </row>
    <row r="53" spans="5:5" x14ac:dyDescent="0.2">
      <c r="E53" s="35"/>
    </row>
    <row r="54" spans="5:5" x14ac:dyDescent="0.2">
      <c r="E54" s="35"/>
    </row>
    <row r="55" spans="5:5" x14ac:dyDescent="0.2">
      <c r="E55" s="35"/>
    </row>
    <row r="56" spans="5:5" x14ac:dyDescent="0.2">
      <c r="E56" s="35"/>
    </row>
    <row r="57" spans="5:5" x14ac:dyDescent="0.2">
      <c r="E57" s="35"/>
    </row>
    <row r="58" spans="5:5" x14ac:dyDescent="0.2">
      <c r="E58" s="35"/>
    </row>
    <row r="59" spans="5:5" x14ac:dyDescent="0.2">
      <c r="E59" s="35"/>
    </row>
    <row r="60" spans="5:5" x14ac:dyDescent="0.2">
      <c r="E60" s="35"/>
    </row>
    <row r="61" spans="5:5" x14ac:dyDescent="0.2">
      <c r="E61" s="35"/>
    </row>
    <row r="62" spans="5:5" x14ac:dyDescent="0.2">
      <c r="E62" s="35"/>
    </row>
    <row r="63" spans="5:5" x14ac:dyDescent="0.2">
      <c r="E63" s="35"/>
    </row>
    <row r="64" spans="5:5" x14ac:dyDescent="0.2">
      <c r="E64" s="35"/>
    </row>
    <row r="65" spans="5:5" x14ac:dyDescent="0.2">
      <c r="E65" s="35"/>
    </row>
    <row r="66" spans="5:5" x14ac:dyDescent="0.2">
      <c r="E66" s="35"/>
    </row>
    <row r="67" spans="5:5" x14ac:dyDescent="0.2">
      <c r="E67" s="35"/>
    </row>
    <row r="68" spans="5:5" x14ac:dyDescent="0.2">
      <c r="E68" s="35"/>
    </row>
    <row r="69" spans="5:5" x14ac:dyDescent="0.2">
      <c r="E69" s="35"/>
    </row>
    <row r="70" spans="5:5" x14ac:dyDescent="0.2">
      <c r="E70" s="35"/>
    </row>
    <row r="71" spans="5:5" x14ac:dyDescent="0.2">
      <c r="E71" s="35"/>
    </row>
    <row r="72" spans="5:5" x14ac:dyDescent="0.2">
      <c r="E72" s="35"/>
    </row>
    <row r="73" spans="5:5" x14ac:dyDescent="0.2">
      <c r="E73" s="35"/>
    </row>
    <row r="74" spans="5:5" x14ac:dyDescent="0.2">
      <c r="E74" s="35"/>
    </row>
    <row r="75" spans="5:5" x14ac:dyDescent="0.2">
      <c r="E75" s="35"/>
    </row>
    <row r="76" spans="5:5" x14ac:dyDescent="0.2">
      <c r="E76" s="35"/>
    </row>
    <row r="77" spans="5:5" x14ac:dyDescent="0.2">
      <c r="E77" s="35"/>
    </row>
    <row r="78" spans="5:5" x14ac:dyDescent="0.2">
      <c r="E78" s="35"/>
    </row>
    <row r="79" spans="5:5" x14ac:dyDescent="0.2">
      <c r="E79" s="35"/>
    </row>
    <row r="80" spans="5:5" x14ac:dyDescent="0.2">
      <c r="E80" s="35"/>
    </row>
    <row r="81" spans="5:5" x14ac:dyDescent="0.2">
      <c r="E81" s="35"/>
    </row>
    <row r="82" spans="5:5" x14ac:dyDescent="0.2">
      <c r="E82" s="35"/>
    </row>
    <row r="83" spans="5:5" x14ac:dyDescent="0.2">
      <c r="E83" s="35"/>
    </row>
    <row r="84" spans="5:5" x14ac:dyDescent="0.2">
      <c r="E84" s="35"/>
    </row>
    <row r="85" spans="5:5" x14ac:dyDescent="0.2">
      <c r="E85" s="35"/>
    </row>
    <row r="86" spans="5:5" x14ac:dyDescent="0.2">
      <c r="E86" s="35"/>
    </row>
    <row r="87" spans="5:5" x14ac:dyDescent="0.2">
      <c r="E87" s="35"/>
    </row>
    <row r="88" spans="5:5" x14ac:dyDescent="0.2">
      <c r="E88" s="35"/>
    </row>
    <row r="89" spans="5:5" x14ac:dyDescent="0.2">
      <c r="E89" s="35"/>
    </row>
    <row r="90" spans="5:5" x14ac:dyDescent="0.2">
      <c r="E90" s="35"/>
    </row>
    <row r="91" spans="5:5" x14ac:dyDescent="0.2">
      <c r="E91" s="35"/>
    </row>
    <row r="92" spans="5:5" x14ac:dyDescent="0.2">
      <c r="E92" s="35"/>
    </row>
    <row r="93" spans="5:5" x14ac:dyDescent="0.2">
      <c r="E93" s="35"/>
    </row>
    <row r="94" spans="5:5" x14ac:dyDescent="0.2">
      <c r="E94" s="35"/>
    </row>
    <row r="95" spans="5:5" x14ac:dyDescent="0.2">
      <c r="E95" s="35"/>
    </row>
    <row r="96" spans="5:5" x14ac:dyDescent="0.2">
      <c r="E96" s="35"/>
    </row>
    <row r="97" spans="5:5" x14ac:dyDescent="0.2">
      <c r="E97" s="35"/>
    </row>
    <row r="98" spans="5:5" x14ac:dyDescent="0.2">
      <c r="E98" s="35"/>
    </row>
    <row r="99" spans="5:5" x14ac:dyDescent="0.2">
      <c r="E99" s="35"/>
    </row>
    <row r="100" spans="5:5" x14ac:dyDescent="0.2">
      <c r="E100" s="35"/>
    </row>
    <row r="101" spans="5:5" x14ac:dyDescent="0.2">
      <c r="E101" s="35"/>
    </row>
    <row r="102" spans="5:5" x14ac:dyDescent="0.2">
      <c r="E102" s="35"/>
    </row>
    <row r="103" spans="5:5" x14ac:dyDescent="0.2">
      <c r="E103" s="35"/>
    </row>
    <row r="104" spans="5:5" x14ac:dyDescent="0.2">
      <c r="E104" s="35"/>
    </row>
    <row r="105" spans="5:5" x14ac:dyDescent="0.2">
      <c r="E105" s="35"/>
    </row>
    <row r="106" spans="5:5" x14ac:dyDescent="0.2">
      <c r="E106" s="35"/>
    </row>
    <row r="107" spans="5:5" x14ac:dyDescent="0.2">
      <c r="E107" s="35"/>
    </row>
    <row r="108" spans="5:5" x14ac:dyDescent="0.2">
      <c r="E108" s="35"/>
    </row>
    <row r="109" spans="5:5" x14ac:dyDescent="0.2">
      <c r="E109" s="35"/>
    </row>
    <row r="110" spans="5:5" x14ac:dyDescent="0.2">
      <c r="E110" s="35"/>
    </row>
    <row r="111" spans="5:5" x14ac:dyDescent="0.2">
      <c r="E111" s="35"/>
    </row>
    <row r="112" spans="5:5" x14ac:dyDescent="0.2">
      <c r="E112" s="35"/>
    </row>
    <row r="113" spans="5:5" x14ac:dyDescent="0.2">
      <c r="E113" s="35"/>
    </row>
    <row r="114" spans="5:5" x14ac:dyDescent="0.2">
      <c r="E114" s="35"/>
    </row>
    <row r="115" spans="5:5" x14ac:dyDescent="0.2">
      <c r="E115" s="35"/>
    </row>
    <row r="116" spans="5:5" x14ac:dyDescent="0.2">
      <c r="E116" s="35"/>
    </row>
    <row r="117" spans="5:5" x14ac:dyDescent="0.2">
      <c r="E117" s="35"/>
    </row>
    <row r="118" spans="5:5" x14ac:dyDescent="0.2">
      <c r="E118" s="35"/>
    </row>
    <row r="119" spans="5:5" x14ac:dyDescent="0.2">
      <c r="E119" s="35"/>
    </row>
    <row r="120" spans="5:5" x14ac:dyDescent="0.2">
      <c r="E120" s="35"/>
    </row>
    <row r="121" spans="5:5" x14ac:dyDescent="0.2">
      <c r="E121" s="35"/>
    </row>
    <row r="122" spans="5:5" x14ac:dyDescent="0.2">
      <c r="E122" s="35"/>
    </row>
    <row r="123" spans="5:5" x14ac:dyDescent="0.2">
      <c r="E123" s="35"/>
    </row>
    <row r="124" spans="5:5" x14ac:dyDescent="0.2">
      <c r="E124" s="35"/>
    </row>
    <row r="125" spans="5:5" x14ac:dyDescent="0.2">
      <c r="E125" s="35"/>
    </row>
    <row r="126" spans="5:5" x14ac:dyDescent="0.2">
      <c r="E126" s="35"/>
    </row>
    <row r="127" spans="5:5" x14ac:dyDescent="0.2">
      <c r="E127" s="35"/>
    </row>
    <row r="128" spans="5:5" x14ac:dyDescent="0.2">
      <c r="E128" s="35"/>
    </row>
    <row r="129" spans="5:5" x14ac:dyDescent="0.2">
      <c r="E129" s="35"/>
    </row>
    <row r="130" spans="5:5" x14ac:dyDescent="0.2">
      <c r="E130" s="35"/>
    </row>
    <row r="131" spans="5:5" x14ac:dyDescent="0.2">
      <c r="E131" s="35"/>
    </row>
    <row r="132" spans="5:5" x14ac:dyDescent="0.2">
      <c r="E132" s="35"/>
    </row>
    <row r="133" spans="5:5" x14ac:dyDescent="0.2">
      <c r="E133" s="35"/>
    </row>
    <row r="134" spans="5:5" x14ac:dyDescent="0.2">
      <c r="E134" s="35"/>
    </row>
    <row r="135" spans="5:5" x14ac:dyDescent="0.2">
      <c r="E135" s="35"/>
    </row>
    <row r="136" spans="5:5" x14ac:dyDescent="0.2">
      <c r="E136" s="35"/>
    </row>
    <row r="137" spans="5:5" x14ac:dyDescent="0.2">
      <c r="E137" s="35"/>
    </row>
    <row r="138" spans="5:5" x14ac:dyDescent="0.2">
      <c r="E138" s="35"/>
    </row>
    <row r="139" spans="5:5" x14ac:dyDescent="0.2">
      <c r="E139" s="35"/>
    </row>
    <row r="140" spans="5:5" x14ac:dyDescent="0.2">
      <c r="E140" s="35"/>
    </row>
    <row r="141" spans="5:5" x14ac:dyDescent="0.2">
      <c r="E141" s="35"/>
    </row>
    <row r="142" spans="5:5" x14ac:dyDescent="0.2">
      <c r="E142" s="35"/>
    </row>
    <row r="143" spans="5:5" x14ac:dyDescent="0.2">
      <c r="E143" s="35"/>
    </row>
    <row r="144" spans="5:5" x14ac:dyDescent="0.2">
      <c r="E144" s="35"/>
    </row>
    <row r="145" spans="5:5" x14ac:dyDescent="0.2">
      <c r="E145" s="35"/>
    </row>
    <row r="146" spans="5:5" x14ac:dyDescent="0.2">
      <c r="E146" s="35"/>
    </row>
    <row r="147" spans="5:5" x14ac:dyDescent="0.2">
      <c r="E147" s="35"/>
    </row>
    <row r="148" spans="5:5" x14ac:dyDescent="0.2">
      <c r="E148" s="35"/>
    </row>
    <row r="149" spans="5:5" x14ac:dyDescent="0.2">
      <c r="E149" s="35"/>
    </row>
    <row r="150" spans="5:5" x14ac:dyDescent="0.2">
      <c r="E150" s="35"/>
    </row>
    <row r="151" spans="5:5" x14ac:dyDescent="0.2">
      <c r="E151" s="35"/>
    </row>
    <row r="152" spans="5:5" x14ac:dyDescent="0.2">
      <c r="E152" s="35"/>
    </row>
    <row r="153" spans="5:5" x14ac:dyDescent="0.2">
      <c r="E153" s="35"/>
    </row>
    <row r="154" spans="5:5" x14ac:dyDescent="0.2">
      <c r="E154" s="35"/>
    </row>
    <row r="155" spans="5:5" x14ac:dyDescent="0.2">
      <c r="E155" s="35"/>
    </row>
    <row r="156" spans="5:5" x14ac:dyDescent="0.2">
      <c r="E156" s="35"/>
    </row>
    <row r="157" spans="5:5" x14ac:dyDescent="0.2">
      <c r="E157" s="35"/>
    </row>
    <row r="158" spans="5:5" x14ac:dyDescent="0.2">
      <c r="E158" s="35"/>
    </row>
    <row r="159" spans="5:5" x14ac:dyDescent="0.2">
      <c r="E159" s="35"/>
    </row>
    <row r="160" spans="5:5" x14ac:dyDescent="0.2">
      <c r="E160" s="35"/>
    </row>
    <row r="161" spans="5:5" x14ac:dyDescent="0.2">
      <c r="E161" s="35"/>
    </row>
    <row r="162" spans="5:5" x14ac:dyDescent="0.2">
      <c r="E162" s="35"/>
    </row>
    <row r="163" spans="5:5" x14ac:dyDescent="0.2">
      <c r="E163" s="35"/>
    </row>
    <row r="164" spans="5:5" x14ac:dyDescent="0.2">
      <c r="E164" s="35"/>
    </row>
    <row r="165" spans="5:5" x14ac:dyDescent="0.2">
      <c r="E165" s="35"/>
    </row>
    <row r="166" spans="5:5" x14ac:dyDescent="0.2">
      <c r="E166" s="35"/>
    </row>
    <row r="167" spans="5:5" x14ac:dyDescent="0.2">
      <c r="E167" s="35"/>
    </row>
    <row r="168" spans="5:5" x14ac:dyDescent="0.2">
      <c r="E168" s="35"/>
    </row>
    <row r="169" spans="5:5" x14ac:dyDescent="0.2">
      <c r="E169" s="35"/>
    </row>
    <row r="170" spans="5:5" x14ac:dyDescent="0.2">
      <c r="E170" s="35"/>
    </row>
    <row r="171" spans="5:5" x14ac:dyDescent="0.2">
      <c r="E171" s="35"/>
    </row>
    <row r="172" spans="5:5" x14ac:dyDescent="0.2">
      <c r="E172" s="35"/>
    </row>
    <row r="173" spans="5:5" x14ac:dyDescent="0.2">
      <c r="E173" s="35"/>
    </row>
    <row r="174" spans="5:5" x14ac:dyDescent="0.2">
      <c r="E174" s="35"/>
    </row>
    <row r="175" spans="5:5" x14ac:dyDescent="0.2">
      <c r="E175" s="35"/>
    </row>
    <row r="176" spans="5:5" x14ac:dyDescent="0.2">
      <c r="E176" s="35"/>
    </row>
    <row r="177" spans="5:5" x14ac:dyDescent="0.2">
      <c r="E177" s="35"/>
    </row>
    <row r="178" spans="5:5" x14ac:dyDescent="0.2">
      <c r="E178" s="35"/>
    </row>
    <row r="179" spans="5:5" x14ac:dyDescent="0.2">
      <c r="E179" s="35"/>
    </row>
    <row r="180" spans="5:5" x14ac:dyDescent="0.2">
      <c r="E180" s="35"/>
    </row>
    <row r="181" spans="5:5" x14ac:dyDescent="0.2">
      <c r="E181" s="35"/>
    </row>
    <row r="182" spans="5:5" x14ac:dyDescent="0.2">
      <c r="E182" s="35"/>
    </row>
    <row r="183" spans="5:5" x14ac:dyDescent="0.2">
      <c r="E183" s="35"/>
    </row>
    <row r="184" spans="5:5" x14ac:dyDescent="0.2">
      <c r="E184" s="35"/>
    </row>
    <row r="185" spans="5:5" x14ac:dyDescent="0.2">
      <c r="E185" s="35"/>
    </row>
    <row r="186" spans="5:5" x14ac:dyDescent="0.2">
      <c r="E186" s="35"/>
    </row>
    <row r="187" spans="5:5" x14ac:dyDescent="0.2">
      <c r="E187" s="35"/>
    </row>
    <row r="188" spans="5:5" x14ac:dyDescent="0.2">
      <c r="E188" s="35"/>
    </row>
    <row r="189" spans="5:5" x14ac:dyDescent="0.2">
      <c r="E189" s="35"/>
    </row>
    <row r="190" spans="5:5" x14ac:dyDescent="0.2">
      <c r="E190" s="35"/>
    </row>
    <row r="191" spans="5:5" x14ac:dyDescent="0.2">
      <c r="E191" s="35"/>
    </row>
    <row r="192" spans="5:5" x14ac:dyDescent="0.2">
      <c r="E192" s="35"/>
    </row>
    <row r="193" spans="1:6" x14ac:dyDescent="0.2">
      <c r="E193" s="35"/>
    </row>
    <row r="194" spans="1:6" x14ac:dyDescent="0.2">
      <c r="E194" s="35"/>
    </row>
    <row r="195" spans="1:6" x14ac:dyDescent="0.2">
      <c r="E195" s="35"/>
    </row>
    <row r="196" spans="1:6" x14ac:dyDescent="0.2">
      <c r="E196" s="35"/>
    </row>
    <row r="197" spans="1:6" x14ac:dyDescent="0.2">
      <c r="E197" s="35"/>
    </row>
    <row r="198" spans="1:6" x14ac:dyDescent="0.2">
      <c r="E198" s="35"/>
    </row>
    <row r="199" spans="1:6" x14ac:dyDescent="0.2">
      <c r="E199" s="35"/>
    </row>
    <row r="200" spans="1:6" x14ac:dyDescent="0.2">
      <c r="E200" s="35"/>
    </row>
    <row r="201" spans="1:6" s="29" customFormat="1" x14ac:dyDescent="0.2">
      <c r="A201" s="42"/>
      <c r="E201" s="36"/>
      <c r="F201" s="34"/>
    </row>
  </sheetData>
  <dataValidations count="1">
    <dataValidation type="list" allowBlank="1" showInputMessage="1" showErrorMessage="1" sqref="B5:B201">
      <formula1>Category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B1:U124"/>
  <sheetViews>
    <sheetView zoomScale="87" workbookViewId="0">
      <pane ySplit="5" topLeftCell="A6" activePane="bottomLeft" state="frozen"/>
      <selection pane="bottomLeft" activeCell="F102" sqref="F102"/>
    </sheetView>
  </sheetViews>
  <sheetFormatPr baseColWidth="10" defaultRowHeight="16" outlineLevelRow="1" x14ac:dyDescent="0.2"/>
  <cols>
    <col min="1" max="1" width="3.1640625" customWidth="1"/>
    <col min="2" max="2" width="42.33203125" customWidth="1"/>
    <col min="3" max="3" width="22.83203125" customWidth="1"/>
    <col min="4" max="6" width="19" style="1" customWidth="1"/>
    <col min="7" max="7" width="2.83203125" style="10" customWidth="1"/>
    <col min="8" max="8" width="47.6640625" style="3" customWidth="1"/>
  </cols>
  <sheetData>
    <row r="1" spans="2:21" ht="37" x14ac:dyDescent="0.45">
      <c r="B1" s="8" t="s">
        <v>0</v>
      </c>
      <c r="H1" s="46"/>
      <c r="I1" s="45"/>
      <c r="J1" s="45"/>
      <c r="K1" s="45"/>
      <c r="L1" s="45"/>
      <c r="M1" s="45"/>
      <c r="N1" s="45"/>
      <c r="O1" s="45"/>
      <c r="P1" s="45"/>
      <c r="Q1" s="45"/>
      <c r="R1" s="45"/>
      <c r="S1" s="45"/>
      <c r="T1" s="45"/>
      <c r="U1" s="45"/>
    </row>
    <row r="2" spans="2:21" x14ac:dyDescent="0.2">
      <c r="B2" s="9" t="s">
        <v>1</v>
      </c>
      <c r="C2" s="49" t="s">
        <v>106</v>
      </c>
      <c r="D2" s="50"/>
      <c r="E2" s="50"/>
      <c r="F2" s="51"/>
      <c r="G2" s="11"/>
      <c r="H2" s="82" t="s">
        <v>183</v>
      </c>
      <c r="I2" s="45"/>
      <c r="J2" s="45"/>
      <c r="K2" s="45"/>
      <c r="L2" s="45"/>
      <c r="M2" s="45"/>
      <c r="N2" s="45"/>
      <c r="O2" s="45"/>
      <c r="P2" s="45"/>
      <c r="Q2" s="45"/>
      <c r="R2" s="45"/>
      <c r="S2" s="45"/>
      <c r="T2" s="45"/>
      <c r="U2" s="45"/>
    </row>
    <row r="3" spans="2:21" x14ac:dyDescent="0.2">
      <c r="B3" s="9" t="s">
        <v>2</v>
      </c>
      <c r="C3" s="52">
        <v>42978</v>
      </c>
      <c r="D3" s="50"/>
      <c r="E3" s="50"/>
      <c r="F3" s="51"/>
      <c r="G3" s="11"/>
      <c r="H3" s="82" t="s">
        <v>184</v>
      </c>
      <c r="I3" s="45"/>
      <c r="J3" s="45"/>
      <c r="K3" s="45"/>
      <c r="L3" s="45"/>
      <c r="M3" s="45"/>
      <c r="N3" s="45"/>
      <c r="O3" s="45"/>
      <c r="P3" s="45"/>
      <c r="Q3" s="45"/>
      <c r="R3" s="45"/>
      <c r="S3" s="45"/>
      <c r="T3" s="45"/>
      <c r="U3" s="45"/>
    </row>
    <row r="4" spans="2:21" x14ac:dyDescent="0.2">
      <c r="H4" s="46"/>
      <c r="I4" s="45"/>
      <c r="J4" s="45"/>
      <c r="K4" s="45"/>
      <c r="L4" s="45"/>
      <c r="M4" s="45"/>
      <c r="N4" s="45"/>
      <c r="O4" s="45"/>
      <c r="P4" s="45"/>
      <c r="Q4" s="45"/>
      <c r="R4" s="45"/>
      <c r="S4" s="45"/>
      <c r="T4" s="45"/>
      <c r="U4" s="45"/>
    </row>
    <row r="5" spans="2:21" s="2" customFormat="1" ht="26" customHeight="1" x14ac:dyDescent="0.2">
      <c r="B5" s="4" t="s">
        <v>3</v>
      </c>
      <c r="C5" s="4" t="s">
        <v>8</v>
      </c>
      <c r="D5" s="5" t="s">
        <v>5</v>
      </c>
      <c r="E5" s="5" t="s">
        <v>6</v>
      </c>
      <c r="F5" s="5" t="s">
        <v>7</v>
      </c>
      <c r="G5" s="12"/>
      <c r="H5" s="47" t="s">
        <v>4</v>
      </c>
      <c r="I5" s="48"/>
      <c r="J5" s="48"/>
      <c r="K5" s="48"/>
      <c r="L5" s="48"/>
      <c r="M5" s="48"/>
      <c r="N5" s="48"/>
      <c r="O5" s="48"/>
      <c r="P5" s="48"/>
      <c r="Q5" s="48"/>
      <c r="R5" s="48"/>
      <c r="S5" s="48"/>
      <c r="T5" s="48"/>
      <c r="U5" s="48"/>
    </row>
    <row r="6" spans="2:21" x14ac:dyDescent="0.2">
      <c r="H6" s="46"/>
      <c r="I6" s="45"/>
      <c r="J6" s="45"/>
      <c r="K6" s="45"/>
      <c r="L6" s="45"/>
      <c r="M6" s="45"/>
      <c r="N6" s="45"/>
      <c r="O6" s="45"/>
      <c r="P6" s="45"/>
      <c r="Q6" s="45"/>
      <c r="R6" s="45"/>
      <c r="S6" s="45"/>
      <c r="T6" s="45"/>
      <c r="U6" s="45"/>
    </row>
    <row r="7" spans="2:21" x14ac:dyDescent="0.2">
      <c r="B7" s="4" t="s">
        <v>9</v>
      </c>
      <c r="C7" s="4"/>
      <c r="D7" s="13">
        <f>SUM(D8:D13)</f>
        <v>306850</v>
      </c>
      <c r="E7" s="13">
        <f t="shared" ref="E7:F7" si="0">SUM(E8:E13)</f>
        <v>0</v>
      </c>
      <c r="F7" s="13">
        <f t="shared" si="0"/>
        <v>306850</v>
      </c>
      <c r="H7" s="46"/>
      <c r="I7" s="45"/>
      <c r="J7" s="45"/>
      <c r="K7" s="45"/>
      <c r="L7" s="45"/>
      <c r="M7" s="45"/>
      <c r="N7" s="45"/>
      <c r="O7" s="45"/>
      <c r="P7" s="45"/>
      <c r="Q7" s="45"/>
      <c r="R7" s="45"/>
      <c r="S7" s="45"/>
      <c r="T7" s="45"/>
      <c r="U7" s="45"/>
    </row>
    <row r="8" spans="2:21" outlineLevel="1" x14ac:dyDescent="0.2">
      <c r="B8" s="45"/>
      <c r="C8" s="45"/>
      <c r="D8" s="43"/>
      <c r="E8" s="14"/>
      <c r="F8" s="14"/>
      <c r="H8" s="46"/>
      <c r="I8" s="45"/>
      <c r="J8" s="45"/>
      <c r="K8" s="45"/>
      <c r="L8" s="45"/>
      <c r="M8" s="45"/>
      <c r="N8" s="45"/>
      <c r="O8" s="45"/>
      <c r="P8" s="45"/>
      <c r="Q8" s="45"/>
      <c r="R8" s="45"/>
      <c r="S8" s="45"/>
      <c r="T8" s="45"/>
      <c r="U8" s="45"/>
    </row>
    <row r="9" spans="2:21" outlineLevel="1" x14ac:dyDescent="0.2">
      <c r="B9" s="45" t="s">
        <v>10</v>
      </c>
      <c r="C9" s="45"/>
      <c r="D9" s="58">
        <f>'Tickets Income'!C42</f>
        <v>306850</v>
      </c>
      <c r="E9" s="14">
        <f>IFERROR(VLOOKUP(B9,used,4,FALSE),0)</f>
        <v>0</v>
      </c>
      <c r="F9" s="14">
        <f t="shared" ref="F9:F13" si="1">D9-E9</f>
        <v>306850</v>
      </c>
      <c r="H9" s="59" t="s">
        <v>160</v>
      </c>
      <c r="I9" s="45"/>
      <c r="J9" s="45"/>
      <c r="K9" s="45"/>
      <c r="L9" s="45"/>
      <c r="M9" s="45"/>
      <c r="N9" s="45"/>
      <c r="O9" s="45"/>
      <c r="P9" s="45"/>
      <c r="Q9" s="45"/>
      <c r="R9" s="45"/>
      <c r="S9" s="45"/>
      <c r="T9" s="45"/>
      <c r="U9" s="45"/>
    </row>
    <row r="10" spans="2:21" outlineLevel="1" x14ac:dyDescent="0.2">
      <c r="B10" s="45" t="s">
        <v>11</v>
      </c>
      <c r="C10" s="45"/>
      <c r="D10" s="84">
        <v>0</v>
      </c>
      <c r="E10" s="14">
        <f>IFERROR(VLOOKUP(B10,used,4,FALSE),0)</f>
        <v>0</v>
      </c>
      <c r="F10" s="14">
        <f t="shared" si="1"/>
        <v>0</v>
      </c>
      <c r="H10" s="46"/>
      <c r="I10" s="45"/>
      <c r="J10" s="45"/>
      <c r="K10" s="45"/>
      <c r="L10" s="45"/>
      <c r="M10" s="45"/>
      <c r="N10" s="45"/>
      <c r="O10" s="45"/>
      <c r="P10" s="45"/>
      <c r="Q10" s="45"/>
      <c r="R10" s="45"/>
      <c r="S10" s="45"/>
      <c r="T10" s="45"/>
      <c r="U10" s="45"/>
    </row>
    <row r="11" spans="2:21" outlineLevel="1" x14ac:dyDescent="0.2">
      <c r="B11" s="45" t="s">
        <v>12</v>
      </c>
      <c r="C11" s="45"/>
      <c r="D11" s="84">
        <v>0</v>
      </c>
      <c r="E11" s="14">
        <f>IFERROR(VLOOKUP(B11,used,4,FALSE),0)</f>
        <v>0</v>
      </c>
      <c r="F11" s="14">
        <f t="shared" si="1"/>
        <v>0</v>
      </c>
      <c r="H11" s="46"/>
      <c r="I11" s="45"/>
      <c r="J11" s="45"/>
      <c r="K11" s="45"/>
      <c r="L11" s="45"/>
      <c r="M11" s="45"/>
      <c r="N11" s="45"/>
      <c r="O11" s="45"/>
      <c r="P11" s="45"/>
      <c r="Q11" s="45"/>
      <c r="R11" s="45"/>
      <c r="S11" s="45"/>
      <c r="T11" s="45"/>
      <c r="U11" s="45"/>
    </row>
    <row r="12" spans="2:21" outlineLevel="1" x14ac:dyDescent="0.2">
      <c r="B12" s="45" t="s">
        <v>13</v>
      </c>
      <c r="C12" s="45"/>
      <c r="D12" s="84">
        <v>0</v>
      </c>
      <c r="E12" s="14">
        <f>IFERROR(VLOOKUP(B12,used,4,FALSE),0)</f>
        <v>0</v>
      </c>
      <c r="F12" s="14">
        <f t="shared" si="1"/>
        <v>0</v>
      </c>
      <c r="H12" s="46"/>
      <c r="I12" s="45"/>
      <c r="J12" s="45"/>
      <c r="K12" s="45"/>
      <c r="L12" s="45"/>
      <c r="M12" s="45"/>
      <c r="N12" s="45"/>
      <c r="O12" s="45"/>
      <c r="P12" s="45"/>
      <c r="Q12" s="45"/>
      <c r="R12" s="45"/>
      <c r="S12" s="45"/>
      <c r="T12" s="45"/>
      <c r="U12" s="45"/>
    </row>
    <row r="13" spans="2:21" outlineLevel="1" x14ac:dyDescent="0.2">
      <c r="B13" s="45"/>
      <c r="C13" s="45"/>
      <c r="D13" s="84">
        <v>0</v>
      </c>
      <c r="E13" s="14">
        <f>IFERROR(VLOOKUP(B13,used,4,FALSE),0)</f>
        <v>0</v>
      </c>
      <c r="F13" s="14">
        <f t="shared" si="1"/>
        <v>0</v>
      </c>
      <c r="H13" s="46"/>
      <c r="I13" s="45"/>
      <c r="J13" s="45"/>
      <c r="K13" s="45"/>
      <c r="L13" s="45"/>
      <c r="M13" s="45"/>
      <c r="N13" s="45"/>
      <c r="O13" s="45"/>
      <c r="P13" s="45"/>
      <c r="Q13" s="45"/>
      <c r="R13" s="45"/>
      <c r="S13" s="45"/>
      <c r="T13" s="45"/>
      <c r="U13" s="45"/>
    </row>
    <row r="14" spans="2:21" x14ac:dyDescent="0.2">
      <c r="B14" s="45"/>
      <c r="C14" s="45"/>
      <c r="D14" s="43"/>
      <c r="E14" s="14"/>
      <c r="F14" s="14"/>
      <c r="H14" s="46"/>
      <c r="I14" s="45"/>
      <c r="J14" s="45"/>
      <c r="K14" s="45"/>
      <c r="L14" s="45"/>
      <c r="M14" s="45"/>
      <c r="N14" s="45"/>
      <c r="O14" s="45"/>
      <c r="P14" s="45"/>
      <c r="Q14" s="45"/>
      <c r="R14" s="45"/>
      <c r="S14" s="45"/>
      <c r="T14" s="45"/>
      <c r="U14" s="45"/>
    </row>
    <row r="15" spans="2:21" x14ac:dyDescent="0.2">
      <c r="B15" s="4" t="s">
        <v>14</v>
      </c>
      <c r="C15" s="4"/>
      <c r="D15" s="13">
        <f>SUM(D17,D37,D49,D60,D73,D87,D98,D106,D116)</f>
        <v>0</v>
      </c>
      <c r="E15" s="13">
        <f t="shared" ref="E15:F15" si="2">SUM(E17,E37,E49,E60,E73,E87,E98,E106,E116)</f>
        <v>0</v>
      </c>
      <c r="F15" s="13">
        <f t="shared" si="2"/>
        <v>0</v>
      </c>
      <c r="H15" s="46"/>
      <c r="I15" s="45"/>
      <c r="J15" s="45"/>
      <c r="K15" s="45"/>
      <c r="L15" s="45"/>
      <c r="M15" s="45"/>
      <c r="N15" s="45"/>
      <c r="O15" s="45"/>
      <c r="P15" s="45"/>
      <c r="Q15" s="45"/>
      <c r="R15" s="45"/>
      <c r="S15" s="45"/>
      <c r="T15" s="45"/>
      <c r="U15" s="45"/>
    </row>
    <row r="16" spans="2:21" x14ac:dyDescent="0.2">
      <c r="D16" s="14"/>
      <c r="E16" s="14"/>
      <c r="F16" s="14"/>
      <c r="H16" s="46"/>
      <c r="I16" s="45"/>
      <c r="J16" s="45"/>
      <c r="K16" s="45"/>
      <c r="L16" s="45"/>
      <c r="M16" s="45"/>
      <c r="N16" s="45"/>
      <c r="O16" s="45"/>
      <c r="P16" s="45"/>
      <c r="Q16" s="45"/>
      <c r="R16" s="45"/>
      <c r="S16" s="45"/>
      <c r="T16" s="45"/>
      <c r="U16" s="45"/>
    </row>
    <row r="17" spans="2:21" x14ac:dyDescent="0.2">
      <c r="B17" s="15" t="s">
        <v>15</v>
      </c>
      <c r="C17" s="15"/>
      <c r="D17" s="16">
        <f>SUM(D18:D36)</f>
        <v>0</v>
      </c>
      <c r="E17" s="16">
        <f t="shared" ref="E17:F17" si="3">SUM(E18:E36)</f>
        <v>0</v>
      </c>
      <c r="F17" s="16">
        <f t="shared" si="3"/>
        <v>0</v>
      </c>
      <c r="H17" s="46"/>
      <c r="I17" s="45"/>
      <c r="J17" s="45"/>
      <c r="K17" s="45"/>
      <c r="L17" s="45"/>
      <c r="M17" s="45"/>
      <c r="N17" s="45"/>
      <c r="O17" s="45"/>
      <c r="P17" s="45"/>
      <c r="Q17" s="45"/>
      <c r="R17" s="45"/>
      <c r="S17" s="45"/>
      <c r="T17" s="45"/>
      <c r="U17" s="45"/>
    </row>
    <row r="18" spans="2:21" outlineLevel="1" x14ac:dyDescent="0.2">
      <c r="B18" s="44" t="s">
        <v>16</v>
      </c>
      <c r="C18" s="45"/>
      <c r="D18" s="84">
        <v>0</v>
      </c>
      <c r="E18" s="14">
        <f>IFERROR(VLOOKUP(B18,used,4,FALSE),0)</f>
        <v>0</v>
      </c>
      <c r="F18" s="14">
        <f t="shared" ref="F18:F81" si="4">D18-E18</f>
        <v>0</v>
      </c>
      <c r="H18" s="46"/>
      <c r="I18" s="45"/>
      <c r="J18" s="45"/>
      <c r="K18" s="45"/>
      <c r="L18" s="45"/>
      <c r="M18" s="45"/>
      <c r="N18" s="45"/>
      <c r="O18" s="45"/>
      <c r="P18" s="45"/>
      <c r="Q18" s="45"/>
      <c r="R18" s="45"/>
      <c r="S18" s="45"/>
      <c r="T18" s="45"/>
      <c r="U18" s="45"/>
    </row>
    <row r="19" spans="2:21" outlineLevel="1" x14ac:dyDescent="0.2">
      <c r="B19" s="44" t="s">
        <v>17</v>
      </c>
      <c r="C19" s="45"/>
      <c r="D19" s="84">
        <v>0</v>
      </c>
      <c r="E19" s="14">
        <f>IFERROR(VLOOKUP(B19,used,4,FALSE),0)</f>
        <v>0</v>
      </c>
      <c r="F19" s="14">
        <f t="shared" si="4"/>
        <v>0</v>
      </c>
      <c r="H19" s="46"/>
      <c r="I19" s="45"/>
      <c r="J19" s="45"/>
      <c r="K19" s="45"/>
      <c r="L19" s="45"/>
      <c r="M19" s="45"/>
      <c r="N19" s="45"/>
      <c r="O19" s="45"/>
      <c r="P19" s="45"/>
      <c r="Q19" s="45"/>
      <c r="R19" s="45"/>
      <c r="S19" s="45"/>
      <c r="T19" s="45"/>
      <c r="U19" s="45"/>
    </row>
    <row r="20" spans="2:21" outlineLevel="1" x14ac:dyDescent="0.2">
      <c r="B20" s="44" t="s">
        <v>18</v>
      </c>
      <c r="C20" s="45"/>
      <c r="D20" s="84">
        <v>0</v>
      </c>
      <c r="E20" s="14">
        <f>IFERROR(VLOOKUP(B20,used,4,FALSE),0)</f>
        <v>0</v>
      </c>
      <c r="F20" s="14">
        <f t="shared" si="4"/>
        <v>0</v>
      </c>
      <c r="H20" s="46"/>
      <c r="I20" s="45"/>
      <c r="J20" s="45"/>
      <c r="K20" s="45"/>
      <c r="L20" s="45"/>
      <c r="M20" s="45"/>
      <c r="N20" s="45"/>
      <c r="O20" s="45"/>
      <c r="P20" s="45"/>
      <c r="Q20" s="45"/>
      <c r="R20" s="45"/>
      <c r="S20" s="45"/>
      <c r="T20" s="45"/>
      <c r="U20" s="45"/>
    </row>
    <row r="21" spans="2:21" outlineLevel="1" x14ac:dyDescent="0.2">
      <c r="B21" s="44" t="s">
        <v>109</v>
      </c>
      <c r="C21" s="45"/>
      <c r="D21" s="84">
        <v>0</v>
      </c>
      <c r="E21" s="14">
        <f>IFERROR(VLOOKUP(B21,used,4,FALSE),0)</f>
        <v>0</v>
      </c>
      <c r="F21" s="14">
        <f t="shared" si="4"/>
        <v>0</v>
      </c>
      <c r="H21" s="46"/>
      <c r="I21" s="45"/>
      <c r="J21" s="45"/>
      <c r="K21" s="45"/>
      <c r="L21" s="45"/>
      <c r="M21" s="45"/>
      <c r="N21" s="45"/>
      <c r="O21" s="45"/>
      <c r="P21" s="45"/>
      <c r="Q21" s="45"/>
      <c r="R21" s="45"/>
      <c r="S21" s="45"/>
      <c r="T21" s="45"/>
      <c r="U21" s="45"/>
    </row>
    <row r="22" spans="2:21" outlineLevel="1" x14ac:dyDescent="0.2">
      <c r="B22" s="44" t="s">
        <v>27</v>
      </c>
      <c r="C22" s="45"/>
      <c r="D22" s="84">
        <v>0</v>
      </c>
      <c r="E22" s="14">
        <f>IFERROR(VLOOKUP(B22,used,4,FALSE),0)</f>
        <v>0</v>
      </c>
      <c r="F22" s="14">
        <f t="shared" si="4"/>
        <v>0</v>
      </c>
      <c r="H22" s="46"/>
      <c r="I22" s="45"/>
      <c r="J22" s="45"/>
      <c r="K22" s="45"/>
      <c r="L22" s="45"/>
      <c r="M22" s="45"/>
      <c r="N22" s="45"/>
      <c r="O22" s="45"/>
      <c r="P22" s="45"/>
      <c r="Q22" s="45"/>
      <c r="R22" s="45"/>
      <c r="S22" s="45"/>
      <c r="T22" s="45"/>
      <c r="U22" s="45"/>
    </row>
    <row r="23" spans="2:21" outlineLevel="1" x14ac:dyDescent="0.2">
      <c r="B23" s="44" t="s">
        <v>19</v>
      </c>
      <c r="C23" s="45"/>
      <c r="D23" s="84">
        <v>0</v>
      </c>
      <c r="E23" s="14">
        <f>IFERROR(VLOOKUP(B23,used,4,FALSE),0)</f>
        <v>0</v>
      </c>
      <c r="F23" s="14">
        <f t="shared" si="4"/>
        <v>0</v>
      </c>
      <c r="H23" s="46"/>
      <c r="I23" s="45"/>
      <c r="J23" s="45"/>
      <c r="K23" s="45"/>
      <c r="L23" s="45"/>
      <c r="M23" s="45"/>
      <c r="N23" s="45"/>
      <c r="O23" s="45"/>
      <c r="P23" s="45"/>
      <c r="Q23" s="45"/>
      <c r="R23" s="45"/>
      <c r="S23" s="45"/>
      <c r="T23" s="45"/>
      <c r="U23" s="45"/>
    </row>
    <row r="24" spans="2:21" outlineLevel="1" x14ac:dyDescent="0.2">
      <c r="B24" s="44" t="s">
        <v>20</v>
      </c>
      <c r="C24" s="45"/>
      <c r="D24" s="84">
        <v>0</v>
      </c>
      <c r="E24" s="14">
        <f>IFERROR(VLOOKUP(B24,used,4,FALSE),0)</f>
        <v>0</v>
      </c>
      <c r="F24" s="14">
        <f t="shared" si="4"/>
        <v>0</v>
      </c>
      <c r="H24" s="46"/>
      <c r="I24" s="45"/>
      <c r="J24" s="45"/>
      <c r="K24" s="45"/>
      <c r="L24" s="45"/>
      <c r="M24" s="45"/>
      <c r="N24" s="45"/>
      <c r="O24" s="45"/>
      <c r="P24" s="45"/>
      <c r="Q24" s="45"/>
      <c r="R24" s="45"/>
      <c r="S24" s="45"/>
      <c r="T24" s="45"/>
      <c r="U24" s="45"/>
    </row>
    <row r="25" spans="2:21" outlineLevel="1" x14ac:dyDescent="0.2">
      <c r="B25" s="44" t="s">
        <v>42</v>
      </c>
      <c r="C25" s="45"/>
      <c r="D25" s="84">
        <v>0</v>
      </c>
      <c r="E25" s="14">
        <f>IFERROR(VLOOKUP(B25,used,4,FALSE),0)</f>
        <v>0</v>
      </c>
      <c r="F25" s="14">
        <f t="shared" si="4"/>
        <v>0</v>
      </c>
      <c r="H25" s="46"/>
      <c r="I25" s="45"/>
      <c r="J25" s="45"/>
      <c r="K25" s="45"/>
      <c r="L25" s="45"/>
      <c r="M25" s="45"/>
      <c r="N25" s="45"/>
      <c r="O25" s="45"/>
      <c r="P25" s="45"/>
      <c r="Q25" s="45"/>
      <c r="R25" s="45"/>
      <c r="S25" s="45"/>
      <c r="T25" s="45"/>
      <c r="U25" s="45"/>
    </row>
    <row r="26" spans="2:21" outlineLevel="1" x14ac:dyDescent="0.2">
      <c r="B26" s="44" t="s">
        <v>22</v>
      </c>
      <c r="C26" s="45"/>
      <c r="D26" s="84">
        <v>0</v>
      </c>
      <c r="E26" s="14">
        <f>IFERROR(VLOOKUP(B26,used,4,FALSE),0)</f>
        <v>0</v>
      </c>
      <c r="F26" s="14">
        <f t="shared" si="4"/>
        <v>0</v>
      </c>
      <c r="H26" s="46"/>
      <c r="I26" s="45"/>
      <c r="J26" s="45"/>
      <c r="K26" s="45"/>
      <c r="L26" s="45"/>
      <c r="M26" s="45"/>
      <c r="N26" s="45"/>
      <c r="O26" s="45"/>
      <c r="P26" s="45"/>
      <c r="Q26" s="45"/>
      <c r="R26" s="45"/>
      <c r="S26" s="45"/>
      <c r="T26" s="45"/>
      <c r="U26" s="45"/>
    </row>
    <row r="27" spans="2:21" outlineLevel="1" x14ac:dyDescent="0.2">
      <c r="B27" s="44" t="s">
        <v>23</v>
      </c>
      <c r="C27" s="45"/>
      <c r="D27" s="84">
        <v>0</v>
      </c>
      <c r="E27" s="14">
        <f>IFERROR(VLOOKUP(B27,used,4,FALSE),0)</f>
        <v>0</v>
      </c>
      <c r="F27" s="14">
        <f t="shared" si="4"/>
        <v>0</v>
      </c>
      <c r="H27" s="46"/>
      <c r="I27" s="45"/>
      <c r="J27" s="45"/>
      <c r="K27" s="45"/>
      <c r="L27" s="45"/>
      <c r="M27" s="45"/>
      <c r="N27" s="45"/>
      <c r="O27" s="45"/>
      <c r="P27" s="45"/>
      <c r="Q27" s="45"/>
      <c r="R27" s="45"/>
      <c r="S27" s="45"/>
      <c r="T27" s="45"/>
      <c r="U27" s="45"/>
    </row>
    <row r="28" spans="2:21" outlineLevel="1" x14ac:dyDescent="0.2">
      <c r="B28" s="44" t="s">
        <v>24</v>
      </c>
      <c r="C28" s="45"/>
      <c r="D28" s="84">
        <v>0</v>
      </c>
      <c r="E28" s="14">
        <f>IFERROR(VLOOKUP(B28,used,4,FALSE),0)</f>
        <v>0</v>
      </c>
      <c r="F28" s="14">
        <f t="shared" si="4"/>
        <v>0</v>
      </c>
      <c r="H28" s="46"/>
      <c r="I28" s="45"/>
      <c r="J28" s="45"/>
      <c r="K28" s="45"/>
      <c r="L28" s="45"/>
      <c r="M28" s="45"/>
      <c r="N28" s="45"/>
      <c r="O28" s="45"/>
      <c r="P28" s="45"/>
      <c r="Q28" s="45"/>
      <c r="R28" s="45"/>
      <c r="S28" s="45"/>
      <c r="T28" s="45"/>
      <c r="U28" s="45"/>
    </row>
    <row r="29" spans="2:21" outlineLevel="1" x14ac:dyDescent="0.2">
      <c r="B29" s="44" t="s">
        <v>25</v>
      </c>
      <c r="C29" s="45"/>
      <c r="D29" s="84">
        <v>0</v>
      </c>
      <c r="E29" s="14">
        <f>IFERROR(VLOOKUP(B29,used,4,FALSE),0)</f>
        <v>0</v>
      </c>
      <c r="F29" s="14">
        <f t="shared" si="4"/>
        <v>0</v>
      </c>
      <c r="H29" s="46"/>
      <c r="I29" s="45"/>
      <c r="J29" s="45"/>
      <c r="K29" s="45"/>
      <c r="L29" s="45"/>
      <c r="M29" s="45"/>
      <c r="N29" s="45"/>
      <c r="O29" s="45"/>
      <c r="P29" s="45"/>
      <c r="Q29" s="45"/>
      <c r="R29" s="45"/>
      <c r="S29" s="45"/>
      <c r="T29" s="45"/>
      <c r="U29" s="45"/>
    </row>
    <row r="30" spans="2:21" outlineLevel="1" x14ac:dyDescent="0.2">
      <c r="B30" s="44" t="s">
        <v>26</v>
      </c>
      <c r="C30" s="45"/>
      <c r="D30" s="84">
        <v>0</v>
      </c>
      <c r="E30" s="14">
        <f>IFERROR(VLOOKUP(B30,used,4,FALSE),0)</f>
        <v>0</v>
      </c>
      <c r="F30" s="14">
        <f t="shared" si="4"/>
        <v>0</v>
      </c>
      <c r="H30" s="46"/>
      <c r="I30" s="45"/>
      <c r="J30" s="45"/>
      <c r="K30" s="45"/>
      <c r="L30" s="45"/>
      <c r="M30" s="45"/>
      <c r="N30" s="45"/>
      <c r="O30" s="45"/>
      <c r="P30" s="45"/>
      <c r="Q30" s="45"/>
      <c r="R30" s="45"/>
      <c r="S30" s="45"/>
      <c r="T30" s="45"/>
      <c r="U30" s="45"/>
    </row>
    <row r="31" spans="2:21" outlineLevel="1" x14ac:dyDescent="0.2">
      <c r="B31" s="44" t="s">
        <v>28</v>
      </c>
      <c r="C31" s="45"/>
      <c r="D31" s="84">
        <v>0</v>
      </c>
      <c r="E31" s="14">
        <f>IFERROR(VLOOKUP(B31,used,4,FALSE),0)</f>
        <v>0</v>
      </c>
      <c r="F31" s="14">
        <f t="shared" si="4"/>
        <v>0</v>
      </c>
      <c r="H31" s="46"/>
      <c r="I31" s="45"/>
      <c r="J31" s="45"/>
      <c r="K31" s="45"/>
      <c r="L31" s="45"/>
      <c r="M31" s="45"/>
      <c r="N31" s="45"/>
      <c r="O31" s="45"/>
      <c r="P31" s="45"/>
      <c r="Q31" s="45"/>
      <c r="R31" s="45"/>
      <c r="S31" s="45"/>
      <c r="T31" s="45"/>
      <c r="U31" s="45"/>
    </row>
    <row r="32" spans="2:21" outlineLevel="1" x14ac:dyDescent="0.2">
      <c r="B32" s="44" t="s">
        <v>38</v>
      </c>
      <c r="C32" s="45"/>
      <c r="D32" s="84">
        <v>0</v>
      </c>
      <c r="E32" s="14">
        <f>IFERROR(VLOOKUP(B32,used,4,FALSE),0)</f>
        <v>0</v>
      </c>
      <c r="F32" s="14">
        <f t="shared" si="4"/>
        <v>0</v>
      </c>
      <c r="H32" s="46"/>
      <c r="I32" s="45"/>
      <c r="J32" s="45"/>
      <c r="K32" s="45"/>
      <c r="L32" s="45"/>
      <c r="M32" s="45"/>
      <c r="N32" s="45"/>
      <c r="O32" s="45"/>
      <c r="P32" s="45"/>
      <c r="Q32" s="45"/>
      <c r="R32" s="45"/>
      <c r="S32" s="45"/>
      <c r="T32" s="45"/>
      <c r="U32" s="45"/>
    </row>
    <row r="33" spans="2:21" outlineLevel="1" x14ac:dyDescent="0.2">
      <c r="B33" s="44" t="s">
        <v>39</v>
      </c>
      <c r="C33" s="45"/>
      <c r="D33" s="84">
        <v>0</v>
      </c>
      <c r="E33" s="14">
        <f>IFERROR(VLOOKUP(B33,used,4,FALSE),0)</f>
        <v>0</v>
      </c>
      <c r="F33" s="14">
        <f t="shared" si="4"/>
        <v>0</v>
      </c>
      <c r="H33" s="46"/>
      <c r="I33" s="45"/>
      <c r="J33" s="45"/>
      <c r="K33" s="45"/>
      <c r="L33" s="45"/>
      <c r="M33" s="45"/>
      <c r="N33" s="45"/>
      <c r="O33" s="45"/>
      <c r="P33" s="45"/>
      <c r="Q33" s="45"/>
      <c r="R33" s="45"/>
      <c r="S33" s="45"/>
      <c r="T33" s="45"/>
      <c r="U33" s="45"/>
    </row>
    <row r="34" spans="2:21" outlineLevel="1" x14ac:dyDescent="0.2">
      <c r="B34" s="44" t="s">
        <v>86</v>
      </c>
      <c r="C34" s="45"/>
      <c r="D34" s="84">
        <v>0</v>
      </c>
      <c r="E34" s="14">
        <f>IFERROR(VLOOKUP(B34,used,4,FALSE),0)</f>
        <v>0</v>
      </c>
      <c r="F34" s="14">
        <f t="shared" si="4"/>
        <v>0</v>
      </c>
      <c r="H34" s="46"/>
      <c r="I34" s="45"/>
      <c r="J34" s="45"/>
      <c r="K34" s="45"/>
      <c r="L34" s="45"/>
      <c r="M34" s="45"/>
      <c r="N34" s="45"/>
      <c r="O34" s="45"/>
      <c r="P34" s="45"/>
      <c r="Q34" s="45"/>
      <c r="R34" s="45"/>
      <c r="S34" s="45"/>
      <c r="T34" s="45"/>
      <c r="U34" s="45"/>
    </row>
    <row r="35" spans="2:21" outlineLevel="1" x14ac:dyDescent="0.2">
      <c r="B35" s="44" t="s">
        <v>87</v>
      </c>
      <c r="C35" s="45"/>
      <c r="D35" s="84">
        <v>0</v>
      </c>
      <c r="E35" s="14">
        <f>IFERROR(VLOOKUP(B35,used,4,FALSE),0)</f>
        <v>0</v>
      </c>
      <c r="F35" s="14">
        <f t="shared" si="4"/>
        <v>0</v>
      </c>
      <c r="H35" s="46"/>
      <c r="I35" s="45"/>
      <c r="J35" s="45"/>
      <c r="K35" s="45"/>
      <c r="L35" s="45"/>
      <c r="M35" s="45"/>
      <c r="N35" s="45"/>
      <c r="O35" s="45"/>
      <c r="P35" s="45"/>
      <c r="Q35" s="45"/>
      <c r="R35" s="45"/>
      <c r="S35" s="45"/>
      <c r="T35" s="45"/>
      <c r="U35" s="45"/>
    </row>
    <row r="36" spans="2:21" outlineLevel="1" x14ac:dyDescent="0.2">
      <c r="B36" s="45"/>
      <c r="C36" s="45"/>
      <c r="D36" s="84">
        <v>0</v>
      </c>
      <c r="E36" s="14">
        <f>IFERROR(VLOOKUP(B36,used,4,FALSE),0)</f>
        <v>0</v>
      </c>
      <c r="F36" s="14">
        <f t="shared" si="4"/>
        <v>0</v>
      </c>
      <c r="H36" s="46"/>
      <c r="I36" s="45"/>
      <c r="J36" s="45"/>
      <c r="K36" s="45"/>
      <c r="L36" s="45"/>
      <c r="M36" s="45"/>
      <c r="N36" s="45"/>
      <c r="O36" s="45"/>
      <c r="P36" s="45"/>
      <c r="Q36" s="45"/>
      <c r="R36" s="45"/>
      <c r="S36" s="45"/>
      <c r="T36" s="45"/>
      <c r="U36" s="45"/>
    </row>
    <row r="37" spans="2:21" x14ac:dyDescent="0.2">
      <c r="B37" s="15" t="s">
        <v>21</v>
      </c>
      <c r="C37" s="15"/>
      <c r="D37" s="16">
        <f>SUM(D38:D48)</f>
        <v>0</v>
      </c>
      <c r="E37" s="16">
        <f t="shared" ref="E37:F37" si="5">SUM(E38:E48)</f>
        <v>0</v>
      </c>
      <c r="F37" s="16">
        <f t="shared" si="5"/>
        <v>0</v>
      </c>
      <c r="H37" s="46"/>
      <c r="I37" s="45"/>
      <c r="J37" s="45"/>
      <c r="K37" s="45"/>
      <c r="L37" s="45"/>
      <c r="M37" s="45"/>
      <c r="N37" s="45"/>
      <c r="O37" s="45"/>
      <c r="P37" s="45"/>
      <c r="Q37" s="45"/>
      <c r="R37" s="45"/>
      <c r="S37" s="45"/>
      <c r="T37" s="45"/>
      <c r="U37" s="45"/>
    </row>
    <row r="38" spans="2:21" outlineLevel="1" x14ac:dyDescent="0.2">
      <c r="B38" s="44" t="s">
        <v>43</v>
      </c>
      <c r="C38" s="45"/>
      <c r="D38" s="84">
        <v>0</v>
      </c>
      <c r="E38" s="14">
        <f>IFERROR(VLOOKUP(B38,used,4,FALSE),0)</f>
        <v>0</v>
      </c>
      <c r="F38" s="14">
        <f t="shared" si="4"/>
        <v>0</v>
      </c>
      <c r="H38" s="46"/>
      <c r="I38" s="45"/>
      <c r="J38" s="45"/>
      <c r="K38" s="45"/>
      <c r="L38" s="45"/>
      <c r="M38" s="45"/>
      <c r="N38" s="45"/>
      <c r="O38" s="45"/>
      <c r="P38" s="45"/>
      <c r="Q38" s="45"/>
      <c r="R38" s="45"/>
      <c r="S38" s="45"/>
      <c r="T38" s="45"/>
      <c r="U38" s="45"/>
    </row>
    <row r="39" spans="2:21" outlineLevel="1" x14ac:dyDescent="0.2">
      <c r="B39" s="44" t="s">
        <v>44</v>
      </c>
      <c r="C39" s="45"/>
      <c r="D39" s="84">
        <v>0</v>
      </c>
      <c r="E39" s="14">
        <f>IFERROR(VLOOKUP(B39,used,4,FALSE),0)</f>
        <v>0</v>
      </c>
      <c r="F39" s="14">
        <f t="shared" si="4"/>
        <v>0</v>
      </c>
      <c r="H39" s="46"/>
      <c r="I39" s="45"/>
      <c r="J39" s="45"/>
      <c r="K39" s="45"/>
      <c r="L39" s="45"/>
      <c r="M39" s="45"/>
      <c r="N39" s="45"/>
      <c r="O39" s="45"/>
      <c r="P39" s="45"/>
      <c r="Q39" s="45"/>
      <c r="R39" s="45"/>
      <c r="S39" s="45"/>
      <c r="T39" s="45"/>
      <c r="U39" s="45"/>
    </row>
    <row r="40" spans="2:21" outlineLevel="1" x14ac:dyDescent="0.2">
      <c r="B40" s="44" t="s">
        <v>45</v>
      </c>
      <c r="C40" s="45"/>
      <c r="D40" s="84">
        <v>0</v>
      </c>
      <c r="E40" s="14">
        <f>IFERROR(VLOOKUP(B40,used,4,FALSE),0)</f>
        <v>0</v>
      </c>
      <c r="F40" s="14">
        <f t="shared" si="4"/>
        <v>0</v>
      </c>
      <c r="H40" s="46"/>
      <c r="I40" s="45"/>
      <c r="J40" s="45"/>
      <c r="K40" s="45"/>
      <c r="L40" s="45"/>
      <c r="M40" s="45"/>
      <c r="N40" s="45"/>
      <c r="O40" s="45"/>
      <c r="P40" s="45"/>
      <c r="Q40" s="45"/>
      <c r="R40" s="45"/>
      <c r="S40" s="45"/>
      <c r="T40" s="45"/>
      <c r="U40" s="45"/>
    </row>
    <row r="41" spans="2:21" outlineLevel="1" x14ac:dyDescent="0.2">
      <c r="B41" s="44" t="s">
        <v>46</v>
      </c>
      <c r="C41" s="45"/>
      <c r="D41" s="84">
        <v>0</v>
      </c>
      <c r="E41" s="14">
        <f>IFERROR(VLOOKUP(B41,used,4,FALSE),0)</f>
        <v>0</v>
      </c>
      <c r="F41" s="14">
        <f t="shared" si="4"/>
        <v>0</v>
      </c>
      <c r="H41" s="46"/>
      <c r="I41" s="45"/>
      <c r="J41" s="45"/>
      <c r="K41" s="45"/>
      <c r="L41" s="45"/>
      <c r="M41" s="45"/>
      <c r="N41" s="45"/>
      <c r="O41" s="45"/>
      <c r="P41" s="45"/>
      <c r="Q41" s="45"/>
      <c r="R41" s="45"/>
      <c r="S41" s="45"/>
      <c r="T41" s="45"/>
      <c r="U41" s="45"/>
    </row>
    <row r="42" spans="2:21" outlineLevel="1" x14ac:dyDescent="0.2">
      <c r="B42" s="44" t="s">
        <v>47</v>
      </c>
      <c r="C42" s="45"/>
      <c r="D42" s="84">
        <v>0</v>
      </c>
      <c r="E42" s="14">
        <f>IFERROR(VLOOKUP(B42,used,4,FALSE),0)</f>
        <v>0</v>
      </c>
      <c r="F42" s="14">
        <f t="shared" si="4"/>
        <v>0</v>
      </c>
      <c r="H42" s="46"/>
      <c r="I42" s="45"/>
      <c r="J42" s="45"/>
      <c r="K42" s="45"/>
      <c r="L42" s="45"/>
      <c r="M42" s="45"/>
      <c r="N42" s="45"/>
      <c r="O42" s="45"/>
      <c r="P42" s="45"/>
      <c r="Q42" s="45"/>
      <c r="R42" s="45"/>
      <c r="S42" s="45"/>
      <c r="T42" s="45"/>
      <c r="U42" s="45"/>
    </row>
    <row r="43" spans="2:21" outlineLevel="1" x14ac:dyDescent="0.2">
      <c r="B43" s="44" t="s">
        <v>48</v>
      </c>
      <c r="C43" s="45"/>
      <c r="D43" s="84">
        <v>0</v>
      </c>
      <c r="E43" s="14">
        <f>IFERROR(VLOOKUP(B43,used,4,FALSE),0)</f>
        <v>0</v>
      </c>
      <c r="F43" s="14">
        <f t="shared" si="4"/>
        <v>0</v>
      </c>
      <c r="H43" s="46"/>
      <c r="I43" s="45"/>
      <c r="J43" s="45"/>
      <c r="K43" s="45"/>
      <c r="L43" s="45"/>
      <c r="M43" s="45"/>
      <c r="N43" s="45"/>
      <c r="O43" s="45"/>
      <c r="P43" s="45"/>
      <c r="Q43" s="45"/>
      <c r="R43" s="45"/>
      <c r="S43" s="45"/>
      <c r="T43" s="45"/>
      <c r="U43" s="45"/>
    </row>
    <row r="44" spans="2:21" outlineLevel="1" x14ac:dyDescent="0.2">
      <c r="B44" s="44" t="s">
        <v>49</v>
      </c>
      <c r="C44" s="45"/>
      <c r="D44" s="84">
        <v>0</v>
      </c>
      <c r="E44" s="14">
        <f>IFERROR(VLOOKUP(B44,used,4,FALSE),0)</f>
        <v>0</v>
      </c>
      <c r="F44" s="14">
        <f t="shared" si="4"/>
        <v>0</v>
      </c>
      <c r="H44" s="46"/>
      <c r="I44" s="45"/>
      <c r="J44" s="45"/>
      <c r="K44" s="45"/>
      <c r="L44" s="45"/>
      <c r="M44" s="45"/>
      <c r="N44" s="45"/>
      <c r="O44" s="45"/>
      <c r="P44" s="45"/>
      <c r="Q44" s="45"/>
      <c r="R44" s="45"/>
      <c r="S44" s="45"/>
      <c r="T44" s="45"/>
      <c r="U44" s="45"/>
    </row>
    <row r="45" spans="2:21" outlineLevel="1" x14ac:dyDescent="0.2">
      <c r="B45" s="44" t="s">
        <v>50</v>
      </c>
      <c r="C45" s="45"/>
      <c r="D45" s="84">
        <v>0</v>
      </c>
      <c r="E45" s="14">
        <f>IFERROR(VLOOKUP(B45,used,4,FALSE),0)</f>
        <v>0</v>
      </c>
      <c r="F45" s="14">
        <f t="shared" si="4"/>
        <v>0</v>
      </c>
      <c r="H45" s="46"/>
      <c r="I45" s="45"/>
      <c r="J45" s="45"/>
      <c r="K45" s="45"/>
      <c r="L45" s="45"/>
      <c r="M45" s="45"/>
      <c r="N45" s="45"/>
      <c r="O45" s="45"/>
      <c r="P45" s="45"/>
      <c r="Q45" s="45"/>
      <c r="R45" s="45"/>
      <c r="S45" s="45"/>
      <c r="T45" s="45"/>
      <c r="U45" s="45"/>
    </row>
    <row r="46" spans="2:21" outlineLevel="1" x14ac:dyDescent="0.2">
      <c r="B46" s="44" t="s">
        <v>84</v>
      </c>
      <c r="C46" s="45"/>
      <c r="D46" s="84">
        <v>0</v>
      </c>
      <c r="E46" s="14">
        <f>IFERROR(VLOOKUP(B46,used,4,FALSE),0)</f>
        <v>0</v>
      </c>
      <c r="F46" s="14">
        <f t="shared" si="4"/>
        <v>0</v>
      </c>
      <c r="H46" s="46"/>
      <c r="I46" s="45"/>
      <c r="J46" s="45"/>
      <c r="K46" s="45"/>
      <c r="L46" s="45"/>
      <c r="M46" s="45"/>
      <c r="N46" s="45"/>
      <c r="O46" s="45"/>
      <c r="P46" s="45"/>
      <c r="Q46" s="45"/>
      <c r="R46" s="45"/>
      <c r="S46" s="45"/>
      <c r="T46" s="45"/>
      <c r="U46" s="45"/>
    </row>
    <row r="47" spans="2:21" outlineLevel="1" x14ac:dyDescent="0.2">
      <c r="B47" s="44" t="s">
        <v>85</v>
      </c>
      <c r="C47" s="45"/>
      <c r="D47" s="84">
        <v>0</v>
      </c>
      <c r="E47" s="14">
        <f>IFERROR(VLOOKUP(B47,used,4,FALSE),0)</f>
        <v>0</v>
      </c>
      <c r="F47" s="14">
        <f t="shared" si="4"/>
        <v>0</v>
      </c>
      <c r="H47" s="46"/>
      <c r="I47" s="45"/>
      <c r="J47" s="45"/>
      <c r="K47" s="45"/>
      <c r="L47" s="45"/>
      <c r="M47" s="45"/>
      <c r="N47" s="45"/>
      <c r="O47" s="45"/>
      <c r="P47" s="45"/>
      <c r="Q47" s="45"/>
      <c r="R47" s="45"/>
      <c r="S47" s="45"/>
      <c r="T47" s="45"/>
      <c r="U47" s="45"/>
    </row>
    <row r="48" spans="2:21" outlineLevel="1" x14ac:dyDescent="0.2">
      <c r="B48" s="45"/>
      <c r="C48" s="45"/>
      <c r="D48" s="84">
        <v>0</v>
      </c>
      <c r="E48" s="14">
        <f>IFERROR(VLOOKUP(B48,used,4,FALSE),0)</f>
        <v>0</v>
      </c>
      <c r="F48" s="14">
        <f t="shared" si="4"/>
        <v>0</v>
      </c>
      <c r="H48" s="46"/>
      <c r="I48" s="45"/>
      <c r="J48" s="45"/>
      <c r="K48" s="45"/>
      <c r="L48" s="45"/>
      <c r="M48" s="45"/>
      <c r="N48" s="45"/>
      <c r="O48" s="45"/>
      <c r="P48" s="45"/>
      <c r="Q48" s="45"/>
      <c r="R48" s="45"/>
      <c r="S48" s="45"/>
      <c r="T48" s="45"/>
      <c r="U48" s="45"/>
    </row>
    <row r="49" spans="2:21" x14ac:dyDescent="0.2">
      <c r="B49" s="15" t="s">
        <v>29</v>
      </c>
      <c r="C49" s="15"/>
      <c r="D49" s="16">
        <f>SUM(D50:D59)</f>
        <v>0</v>
      </c>
      <c r="E49" s="16">
        <f t="shared" ref="E49:F49" si="6">SUM(E50:E59)</f>
        <v>0</v>
      </c>
      <c r="F49" s="16">
        <f t="shared" si="6"/>
        <v>0</v>
      </c>
      <c r="H49" s="46"/>
      <c r="I49" s="45"/>
      <c r="J49" s="45"/>
      <c r="K49" s="45"/>
      <c r="L49" s="45"/>
      <c r="M49" s="45"/>
      <c r="N49" s="45"/>
      <c r="O49" s="45"/>
      <c r="P49" s="45"/>
      <c r="Q49" s="45"/>
      <c r="R49" s="45"/>
      <c r="S49" s="45"/>
      <c r="T49" s="45"/>
      <c r="U49" s="45"/>
    </row>
    <row r="50" spans="2:21" outlineLevel="1" x14ac:dyDescent="0.2">
      <c r="B50" s="44" t="s">
        <v>30</v>
      </c>
      <c r="C50" s="45"/>
      <c r="D50" s="84">
        <v>0</v>
      </c>
      <c r="E50" s="14">
        <f>IFERROR(VLOOKUP(B50,used,4,FALSE),0)</f>
        <v>0</v>
      </c>
      <c r="F50" s="14">
        <f t="shared" si="4"/>
        <v>0</v>
      </c>
      <c r="H50" s="46"/>
      <c r="I50" s="45"/>
      <c r="J50" s="45"/>
      <c r="K50" s="45"/>
      <c r="L50" s="45"/>
      <c r="M50" s="45"/>
      <c r="N50" s="45"/>
      <c r="O50" s="45"/>
      <c r="P50" s="45"/>
      <c r="Q50" s="45"/>
      <c r="R50" s="45"/>
      <c r="S50" s="45"/>
      <c r="T50" s="45"/>
      <c r="U50" s="45"/>
    </row>
    <row r="51" spans="2:21" outlineLevel="1" x14ac:dyDescent="0.2">
      <c r="B51" s="44" t="s">
        <v>31</v>
      </c>
      <c r="C51" s="45"/>
      <c r="D51" s="84">
        <v>0</v>
      </c>
      <c r="E51" s="14">
        <f>IFERROR(VLOOKUP(B51,used,4,FALSE),0)</f>
        <v>0</v>
      </c>
      <c r="F51" s="14">
        <f t="shared" si="4"/>
        <v>0</v>
      </c>
      <c r="H51" s="46"/>
      <c r="I51" s="45"/>
      <c r="J51" s="45"/>
      <c r="K51" s="45"/>
      <c r="L51" s="45"/>
      <c r="M51" s="45"/>
      <c r="N51" s="45"/>
      <c r="O51" s="45"/>
      <c r="P51" s="45"/>
      <c r="Q51" s="45"/>
      <c r="R51" s="45"/>
      <c r="S51" s="45"/>
      <c r="T51" s="45"/>
      <c r="U51" s="45"/>
    </row>
    <row r="52" spans="2:21" outlineLevel="1" x14ac:dyDescent="0.2">
      <c r="B52" s="44" t="s">
        <v>32</v>
      </c>
      <c r="C52" s="45"/>
      <c r="D52" s="84">
        <v>0</v>
      </c>
      <c r="E52" s="14">
        <f>IFERROR(VLOOKUP(B52,used,4,FALSE),0)</f>
        <v>0</v>
      </c>
      <c r="F52" s="14">
        <f t="shared" si="4"/>
        <v>0</v>
      </c>
      <c r="H52" s="46"/>
      <c r="I52" s="45"/>
      <c r="J52" s="45"/>
      <c r="K52" s="45"/>
      <c r="L52" s="45"/>
      <c r="M52" s="45"/>
      <c r="N52" s="45"/>
      <c r="O52" s="45"/>
      <c r="P52" s="45"/>
      <c r="Q52" s="45"/>
      <c r="R52" s="45"/>
      <c r="S52" s="45"/>
      <c r="T52" s="45"/>
      <c r="U52" s="45"/>
    </row>
    <row r="53" spans="2:21" outlineLevel="1" x14ac:dyDescent="0.2">
      <c r="B53" s="44" t="s">
        <v>33</v>
      </c>
      <c r="C53" s="45"/>
      <c r="D53" s="84">
        <v>0</v>
      </c>
      <c r="E53" s="14">
        <f>IFERROR(VLOOKUP(B53,used,4,FALSE),0)</f>
        <v>0</v>
      </c>
      <c r="F53" s="14">
        <f t="shared" si="4"/>
        <v>0</v>
      </c>
      <c r="H53" s="46"/>
      <c r="I53" s="45"/>
      <c r="J53" s="45"/>
      <c r="K53" s="45"/>
      <c r="L53" s="45"/>
      <c r="M53" s="45"/>
      <c r="N53" s="45"/>
      <c r="O53" s="45"/>
      <c r="P53" s="45"/>
      <c r="Q53" s="45"/>
      <c r="R53" s="45"/>
      <c r="S53" s="45"/>
      <c r="T53" s="45"/>
      <c r="U53" s="45"/>
    </row>
    <row r="54" spans="2:21" outlineLevel="1" x14ac:dyDescent="0.2">
      <c r="B54" s="44" t="s">
        <v>110</v>
      </c>
      <c r="C54" s="45"/>
      <c r="D54" s="84">
        <v>0</v>
      </c>
      <c r="E54" s="14">
        <f>IFERROR(VLOOKUP(B54,used,4,FALSE),0)</f>
        <v>0</v>
      </c>
      <c r="F54" s="14">
        <f t="shared" si="4"/>
        <v>0</v>
      </c>
      <c r="H54" s="46"/>
      <c r="I54" s="45"/>
      <c r="J54" s="45"/>
      <c r="K54" s="45"/>
      <c r="L54" s="45"/>
      <c r="M54" s="45"/>
      <c r="N54" s="45"/>
      <c r="O54" s="45"/>
      <c r="P54" s="45"/>
      <c r="Q54" s="45"/>
      <c r="R54" s="45"/>
      <c r="S54" s="45"/>
      <c r="T54" s="45"/>
      <c r="U54" s="45"/>
    </row>
    <row r="55" spans="2:21" outlineLevel="1" x14ac:dyDescent="0.2">
      <c r="B55" s="44" t="s">
        <v>34</v>
      </c>
      <c r="C55" s="45"/>
      <c r="D55" s="84">
        <v>0</v>
      </c>
      <c r="E55" s="14">
        <f>IFERROR(VLOOKUP(B55,used,4,FALSE),0)</f>
        <v>0</v>
      </c>
      <c r="F55" s="14">
        <f t="shared" si="4"/>
        <v>0</v>
      </c>
      <c r="H55" s="46"/>
      <c r="I55" s="45"/>
      <c r="J55" s="45"/>
      <c r="K55" s="45"/>
      <c r="L55" s="45"/>
      <c r="M55" s="45"/>
      <c r="N55" s="45"/>
      <c r="O55" s="45"/>
      <c r="P55" s="45"/>
      <c r="Q55" s="45"/>
      <c r="R55" s="45"/>
      <c r="S55" s="45"/>
      <c r="T55" s="45"/>
      <c r="U55" s="45"/>
    </row>
    <row r="56" spans="2:21" outlineLevel="1" x14ac:dyDescent="0.2">
      <c r="B56" s="44" t="s">
        <v>35</v>
      </c>
      <c r="C56" s="45"/>
      <c r="D56" s="84">
        <v>0</v>
      </c>
      <c r="E56" s="14">
        <f>IFERROR(VLOOKUP(B56,used,4,FALSE),0)</f>
        <v>0</v>
      </c>
      <c r="F56" s="14">
        <f t="shared" si="4"/>
        <v>0</v>
      </c>
      <c r="H56" s="46"/>
      <c r="I56" s="45"/>
      <c r="J56" s="45"/>
      <c r="K56" s="45"/>
      <c r="L56" s="45"/>
      <c r="M56" s="45"/>
      <c r="N56" s="45"/>
      <c r="O56" s="45"/>
      <c r="P56" s="45"/>
      <c r="Q56" s="45"/>
      <c r="R56" s="45"/>
      <c r="S56" s="45"/>
      <c r="T56" s="45"/>
      <c r="U56" s="45"/>
    </row>
    <row r="57" spans="2:21" outlineLevel="1" x14ac:dyDescent="0.2">
      <c r="B57" s="44" t="s">
        <v>82</v>
      </c>
      <c r="C57" s="45"/>
      <c r="D57" s="84">
        <v>0</v>
      </c>
      <c r="E57" s="14">
        <f>IFERROR(VLOOKUP(B57,used,4,FALSE),0)</f>
        <v>0</v>
      </c>
      <c r="F57" s="14">
        <f t="shared" si="4"/>
        <v>0</v>
      </c>
      <c r="H57" s="46"/>
      <c r="I57" s="45"/>
      <c r="J57" s="45"/>
      <c r="K57" s="45"/>
      <c r="L57" s="45"/>
      <c r="M57" s="45"/>
      <c r="N57" s="45"/>
      <c r="O57" s="45"/>
      <c r="P57" s="45"/>
      <c r="Q57" s="45"/>
      <c r="R57" s="45"/>
      <c r="S57" s="45"/>
      <c r="T57" s="45"/>
      <c r="U57" s="45"/>
    </row>
    <row r="58" spans="2:21" outlineLevel="1" x14ac:dyDescent="0.2">
      <c r="B58" s="44" t="s">
        <v>83</v>
      </c>
      <c r="C58" s="45"/>
      <c r="D58" s="84">
        <v>0</v>
      </c>
      <c r="E58" s="14">
        <f>IFERROR(VLOOKUP(B58,used,4,FALSE),0)</f>
        <v>0</v>
      </c>
      <c r="F58" s="14">
        <f t="shared" si="4"/>
        <v>0</v>
      </c>
      <c r="H58" s="46"/>
      <c r="I58" s="45"/>
      <c r="J58" s="45"/>
      <c r="K58" s="45"/>
      <c r="L58" s="45"/>
      <c r="M58" s="45"/>
      <c r="N58" s="45"/>
      <c r="O58" s="45"/>
      <c r="P58" s="45"/>
      <c r="Q58" s="45"/>
      <c r="R58" s="45"/>
      <c r="S58" s="45"/>
      <c r="T58" s="45"/>
      <c r="U58" s="45"/>
    </row>
    <row r="59" spans="2:21" outlineLevel="1" x14ac:dyDescent="0.2">
      <c r="B59" s="45"/>
      <c r="C59" s="45"/>
      <c r="D59" s="84">
        <v>0</v>
      </c>
      <c r="E59" s="14">
        <f>IFERROR(VLOOKUP(B59,used,4,FALSE),0)</f>
        <v>0</v>
      </c>
      <c r="F59" s="14">
        <f t="shared" si="4"/>
        <v>0</v>
      </c>
      <c r="H59" s="46"/>
      <c r="I59" s="45"/>
      <c r="J59" s="45"/>
      <c r="K59" s="45"/>
      <c r="L59" s="45"/>
      <c r="M59" s="45"/>
      <c r="N59" s="45"/>
      <c r="O59" s="45"/>
      <c r="P59" s="45"/>
      <c r="Q59" s="45"/>
      <c r="R59" s="45"/>
      <c r="S59" s="45"/>
      <c r="T59" s="45"/>
      <c r="U59" s="45"/>
    </row>
    <row r="60" spans="2:21" x14ac:dyDescent="0.2">
      <c r="B60" s="15" t="s">
        <v>36</v>
      </c>
      <c r="C60" s="15"/>
      <c r="D60" s="16">
        <f>SUM(D61:D72)</f>
        <v>0</v>
      </c>
      <c r="E60" s="16">
        <f t="shared" ref="E60:F60" si="7">SUM(E61:E72)</f>
        <v>0</v>
      </c>
      <c r="F60" s="16">
        <f t="shared" si="7"/>
        <v>0</v>
      </c>
      <c r="H60" s="46"/>
      <c r="I60" s="45"/>
      <c r="J60" s="45"/>
      <c r="K60" s="45"/>
      <c r="L60" s="45"/>
      <c r="M60" s="45"/>
      <c r="N60" s="45"/>
      <c r="O60" s="45"/>
      <c r="P60" s="45"/>
      <c r="Q60" s="45"/>
      <c r="R60" s="45"/>
      <c r="S60" s="45"/>
      <c r="T60" s="45"/>
      <c r="U60" s="45"/>
    </row>
    <row r="61" spans="2:21" outlineLevel="1" x14ac:dyDescent="0.2">
      <c r="B61" s="44" t="s">
        <v>40</v>
      </c>
      <c r="C61" s="45"/>
      <c r="D61" s="84">
        <v>0</v>
      </c>
      <c r="E61" s="14">
        <f>IFERROR(VLOOKUP(B61,used,4,FALSE),0)</f>
        <v>0</v>
      </c>
      <c r="F61" s="14">
        <f t="shared" si="4"/>
        <v>0</v>
      </c>
      <c r="H61" s="46"/>
      <c r="I61" s="45"/>
      <c r="J61" s="45"/>
      <c r="K61" s="45"/>
      <c r="L61" s="45"/>
      <c r="M61" s="45"/>
      <c r="N61" s="45"/>
      <c r="O61" s="45"/>
      <c r="P61" s="45"/>
      <c r="Q61" s="45"/>
      <c r="R61" s="45"/>
      <c r="S61" s="45"/>
      <c r="T61" s="45"/>
      <c r="U61" s="45"/>
    </row>
    <row r="62" spans="2:21" outlineLevel="1" x14ac:dyDescent="0.2">
      <c r="B62" s="44" t="s">
        <v>41</v>
      </c>
      <c r="C62" s="45"/>
      <c r="D62" s="84">
        <v>0</v>
      </c>
      <c r="E62" s="14">
        <f>IFERROR(VLOOKUP(B62,used,4,FALSE),0)</f>
        <v>0</v>
      </c>
      <c r="F62" s="14">
        <f t="shared" si="4"/>
        <v>0</v>
      </c>
      <c r="H62" s="46"/>
      <c r="I62" s="45"/>
      <c r="J62" s="45"/>
      <c r="K62" s="45"/>
      <c r="L62" s="45"/>
      <c r="M62" s="45"/>
      <c r="N62" s="45"/>
      <c r="O62" s="45"/>
      <c r="P62" s="45"/>
      <c r="Q62" s="45"/>
      <c r="R62" s="45"/>
      <c r="S62" s="45"/>
      <c r="T62" s="45"/>
      <c r="U62" s="45"/>
    </row>
    <row r="63" spans="2:21" outlineLevel="1" x14ac:dyDescent="0.2">
      <c r="B63" s="44" t="s">
        <v>75</v>
      </c>
      <c r="C63" s="45"/>
      <c r="D63" s="84">
        <v>0</v>
      </c>
      <c r="E63" s="14">
        <f>IFERROR(VLOOKUP(B63,used,4,FALSE),0)</f>
        <v>0</v>
      </c>
      <c r="F63" s="14">
        <f t="shared" si="4"/>
        <v>0</v>
      </c>
      <c r="H63" s="46"/>
      <c r="I63" s="45"/>
      <c r="J63" s="45"/>
      <c r="K63" s="45"/>
      <c r="L63" s="45"/>
      <c r="M63" s="45"/>
      <c r="N63" s="45"/>
      <c r="O63" s="45"/>
      <c r="P63" s="45"/>
      <c r="Q63" s="45"/>
      <c r="R63" s="45"/>
      <c r="S63" s="45"/>
      <c r="T63" s="45"/>
      <c r="U63" s="45"/>
    </row>
    <row r="64" spans="2:21" outlineLevel="1" x14ac:dyDescent="0.2">
      <c r="B64" s="44" t="s">
        <v>71</v>
      </c>
      <c r="C64" s="45"/>
      <c r="D64" s="84">
        <v>0</v>
      </c>
      <c r="E64" s="14">
        <f>IFERROR(VLOOKUP(B64,used,4,FALSE),0)</f>
        <v>0</v>
      </c>
      <c r="F64" s="14">
        <f t="shared" si="4"/>
        <v>0</v>
      </c>
      <c r="H64" s="46"/>
      <c r="I64" s="45"/>
      <c r="J64" s="45"/>
      <c r="K64" s="45"/>
      <c r="L64" s="45"/>
      <c r="M64" s="45"/>
      <c r="N64" s="45"/>
      <c r="O64" s="45"/>
      <c r="P64" s="45"/>
      <c r="Q64" s="45"/>
      <c r="R64" s="45"/>
      <c r="S64" s="45"/>
      <c r="T64" s="45"/>
      <c r="U64" s="45"/>
    </row>
    <row r="65" spans="2:21" outlineLevel="1" x14ac:dyDescent="0.2">
      <c r="B65" s="44" t="s">
        <v>72</v>
      </c>
      <c r="C65" s="45"/>
      <c r="D65" s="84">
        <v>0</v>
      </c>
      <c r="E65" s="14">
        <f>IFERROR(VLOOKUP(B65,used,4,FALSE),0)</f>
        <v>0</v>
      </c>
      <c r="F65" s="14">
        <f t="shared" si="4"/>
        <v>0</v>
      </c>
      <c r="H65" s="46"/>
      <c r="I65" s="45"/>
      <c r="J65" s="45"/>
      <c r="K65" s="45"/>
      <c r="L65" s="45"/>
      <c r="M65" s="45"/>
      <c r="N65" s="45"/>
      <c r="O65" s="45"/>
      <c r="P65" s="45"/>
      <c r="Q65" s="45"/>
      <c r="R65" s="45"/>
      <c r="S65" s="45"/>
      <c r="T65" s="45"/>
      <c r="U65" s="45"/>
    </row>
    <row r="66" spans="2:21" outlineLevel="1" x14ac:dyDescent="0.2">
      <c r="B66" s="44" t="s">
        <v>73</v>
      </c>
      <c r="C66" s="45"/>
      <c r="D66" s="84">
        <v>0</v>
      </c>
      <c r="E66" s="14">
        <f>IFERROR(VLOOKUP(B66,used,4,FALSE),0)</f>
        <v>0</v>
      </c>
      <c r="F66" s="14">
        <f t="shared" si="4"/>
        <v>0</v>
      </c>
      <c r="H66" s="46"/>
      <c r="I66" s="45"/>
      <c r="J66" s="45"/>
      <c r="K66" s="45"/>
      <c r="L66" s="45"/>
      <c r="M66" s="45"/>
      <c r="N66" s="45"/>
      <c r="O66" s="45"/>
      <c r="P66" s="45"/>
      <c r="Q66" s="45"/>
      <c r="R66" s="45"/>
      <c r="S66" s="45"/>
      <c r="T66" s="45"/>
      <c r="U66" s="45"/>
    </row>
    <row r="67" spans="2:21" outlineLevel="1" x14ac:dyDescent="0.2">
      <c r="B67" s="44" t="s">
        <v>74</v>
      </c>
      <c r="C67" s="45"/>
      <c r="D67" s="84">
        <v>0</v>
      </c>
      <c r="E67" s="14">
        <f>IFERROR(VLOOKUP(B67,used,4,FALSE),0)</f>
        <v>0</v>
      </c>
      <c r="F67" s="14">
        <f t="shared" si="4"/>
        <v>0</v>
      </c>
      <c r="H67" s="46"/>
      <c r="I67" s="45"/>
      <c r="J67" s="45"/>
      <c r="K67" s="45"/>
      <c r="L67" s="45"/>
      <c r="M67" s="45"/>
      <c r="N67" s="45"/>
      <c r="O67" s="45"/>
      <c r="P67" s="45"/>
      <c r="Q67" s="45"/>
      <c r="R67" s="45"/>
      <c r="S67" s="45"/>
      <c r="T67" s="45"/>
      <c r="U67" s="45"/>
    </row>
    <row r="68" spans="2:21" outlineLevel="1" x14ac:dyDescent="0.2">
      <c r="B68" s="44" t="s">
        <v>80</v>
      </c>
      <c r="C68" s="45"/>
      <c r="D68" s="84">
        <v>0</v>
      </c>
      <c r="E68" s="14">
        <f>IFERROR(VLOOKUP(B68,used,4,FALSE),0)</f>
        <v>0</v>
      </c>
      <c r="F68" s="14">
        <f t="shared" si="4"/>
        <v>0</v>
      </c>
      <c r="H68" s="46"/>
      <c r="I68" s="45"/>
      <c r="J68" s="45"/>
      <c r="K68" s="45"/>
      <c r="L68" s="45"/>
      <c r="M68" s="45"/>
      <c r="N68" s="45"/>
      <c r="O68" s="45"/>
      <c r="P68" s="45"/>
      <c r="Q68" s="45"/>
      <c r="R68" s="45"/>
      <c r="S68" s="45"/>
      <c r="T68" s="45"/>
      <c r="U68" s="45"/>
    </row>
    <row r="69" spans="2:21" outlineLevel="1" x14ac:dyDescent="0.2">
      <c r="B69" s="44" t="s">
        <v>81</v>
      </c>
      <c r="C69" s="45"/>
      <c r="D69" s="84">
        <v>0</v>
      </c>
      <c r="E69" s="14">
        <f>IFERROR(VLOOKUP(B69,used,4,FALSE),0)</f>
        <v>0</v>
      </c>
      <c r="F69" s="14">
        <f t="shared" si="4"/>
        <v>0</v>
      </c>
      <c r="H69" s="46"/>
      <c r="I69" s="45"/>
      <c r="J69" s="45"/>
      <c r="K69" s="45"/>
      <c r="L69" s="45"/>
      <c r="M69" s="45"/>
      <c r="N69" s="45"/>
      <c r="O69" s="45"/>
      <c r="P69" s="45"/>
      <c r="Q69" s="45"/>
      <c r="R69" s="45"/>
      <c r="S69" s="45"/>
      <c r="T69" s="45"/>
      <c r="U69" s="45"/>
    </row>
    <row r="70" spans="2:21" outlineLevel="1" x14ac:dyDescent="0.2">
      <c r="B70" s="44" t="s">
        <v>98</v>
      </c>
      <c r="C70" s="45"/>
      <c r="D70" s="84">
        <v>0</v>
      </c>
      <c r="E70" s="14">
        <f>IFERROR(VLOOKUP(B70,used,4,FALSE),0)</f>
        <v>0</v>
      </c>
      <c r="F70" s="14">
        <f t="shared" si="4"/>
        <v>0</v>
      </c>
      <c r="H70" s="46"/>
      <c r="I70" s="45"/>
      <c r="J70" s="45"/>
      <c r="K70" s="45"/>
      <c r="L70" s="45"/>
      <c r="M70" s="45"/>
      <c r="N70" s="45"/>
      <c r="O70" s="45"/>
      <c r="P70" s="45"/>
      <c r="Q70" s="45"/>
      <c r="R70" s="45"/>
      <c r="S70" s="45"/>
      <c r="T70" s="45"/>
      <c r="U70" s="45"/>
    </row>
    <row r="71" spans="2:21" outlineLevel="1" x14ac:dyDescent="0.2">
      <c r="B71" s="44" t="s">
        <v>99</v>
      </c>
      <c r="C71" s="45"/>
      <c r="D71" s="84">
        <v>0</v>
      </c>
      <c r="E71" s="14">
        <f>IFERROR(VLOOKUP(B71,used,4,FALSE),0)</f>
        <v>0</v>
      </c>
      <c r="F71" s="14">
        <f t="shared" si="4"/>
        <v>0</v>
      </c>
      <c r="H71" s="46"/>
      <c r="I71" s="45"/>
      <c r="J71" s="45"/>
      <c r="K71" s="45"/>
      <c r="L71" s="45"/>
      <c r="M71" s="45"/>
      <c r="N71" s="45"/>
      <c r="O71" s="45"/>
      <c r="P71" s="45"/>
      <c r="Q71" s="45"/>
      <c r="R71" s="45"/>
      <c r="S71" s="45"/>
      <c r="T71" s="45"/>
      <c r="U71" s="45"/>
    </row>
    <row r="72" spans="2:21" outlineLevel="1" x14ac:dyDescent="0.2">
      <c r="B72" s="44"/>
      <c r="C72" s="45"/>
      <c r="D72" s="84">
        <v>0</v>
      </c>
      <c r="E72" s="14">
        <f>IFERROR(VLOOKUP(B72,used,4,FALSE),0)</f>
        <v>0</v>
      </c>
      <c r="F72" s="14">
        <f t="shared" si="4"/>
        <v>0</v>
      </c>
      <c r="H72" s="46"/>
      <c r="I72" s="45"/>
      <c r="J72" s="45"/>
      <c r="K72" s="45"/>
      <c r="L72" s="45"/>
      <c r="M72" s="45"/>
      <c r="N72" s="45"/>
      <c r="O72" s="45"/>
      <c r="P72" s="45"/>
      <c r="Q72" s="45"/>
      <c r="R72" s="45"/>
      <c r="S72" s="45"/>
      <c r="T72" s="45"/>
      <c r="U72" s="45"/>
    </row>
    <row r="73" spans="2:21" x14ac:dyDescent="0.2">
      <c r="B73" s="15" t="s">
        <v>37</v>
      </c>
      <c r="C73" s="15"/>
      <c r="D73" s="16">
        <f>SUM(D74:D86)</f>
        <v>0</v>
      </c>
      <c r="E73" s="16">
        <f t="shared" ref="E73:F73" si="8">SUM(E74:E86)</f>
        <v>0</v>
      </c>
      <c r="F73" s="16">
        <f t="shared" si="8"/>
        <v>0</v>
      </c>
      <c r="H73" s="46"/>
      <c r="I73" s="45"/>
      <c r="J73" s="45"/>
      <c r="K73" s="45"/>
      <c r="L73" s="45"/>
      <c r="M73" s="45"/>
      <c r="N73" s="45"/>
      <c r="O73" s="45"/>
      <c r="P73" s="45"/>
      <c r="Q73" s="45"/>
      <c r="R73" s="45"/>
      <c r="S73" s="45"/>
      <c r="T73" s="45"/>
      <c r="U73" s="45"/>
    </row>
    <row r="74" spans="2:21" outlineLevel="1" x14ac:dyDescent="0.2">
      <c r="B74" s="44" t="s">
        <v>63</v>
      </c>
      <c r="C74" s="45"/>
      <c r="D74" s="84">
        <v>0</v>
      </c>
      <c r="E74" s="14">
        <f>IFERROR(VLOOKUP(B74,used,4,FALSE),0)</f>
        <v>0</v>
      </c>
      <c r="F74" s="14">
        <f t="shared" si="4"/>
        <v>0</v>
      </c>
      <c r="H74" s="46"/>
      <c r="I74" s="45"/>
      <c r="J74" s="45"/>
      <c r="K74" s="45"/>
      <c r="L74" s="45"/>
      <c r="M74" s="45"/>
      <c r="N74" s="45"/>
      <c r="O74" s="45"/>
      <c r="P74" s="45"/>
      <c r="Q74" s="45"/>
      <c r="R74" s="45"/>
      <c r="S74" s="45"/>
      <c r="T74" s="45"/>
      <c r="U74" s="45"/>
    </row>
    <row r="75" spans="2:21" outlineLevel="1" x14ac:dyDescent="0.2">
      <c r="B75" s="44" t="s">
        <v>64</v>
      </c>
      <c r="C75" s="45"/>
      <c r="D75" s="84">
        <v>0</v>
      </c>
      <c r="E75" s="14">
        <f>IFERROR(VLOOKUP(B75,used,4,FALSE),0)</f>
        <v>0</v>
      </c>
      <c r="F75" s="14">
        <f t="shared" si="4"/>
        <v>0</v>
      </c>
      <c r="H75" s="46"/>
      <c r="I75" s="45"/>
      <c r="J75" s="45"/>
      <c r="K75" s="45"/>
      <c r="L75" s="45"/>
      <c r="M75" s="45"/>
      <c r="N75" s="45"/>
      <c r="O75" s="45"/>
      <c r="P75" s="45"/>
      <c r="Q75" s="45"/>
      <c r="R75" s="45"/>
      <c r="S75" s="45"/>
      <c r="T75" s="45"/>
      <c r="U75" s="45"/>
    </row>
    <row r="76" spans="2:21" outlineLevel="1" x14ac:dyDescent="0.2">
      <c r="B76" s="44" t="s">
        <v>65</v>
      </c>
      <c r="C76" s="45"/>
      <c r="D76" s="84">
        <v>0</v>
      </c>
      <c r="E76" s="14">
        <f>IFERROR(VLOOKUP(B76,used,4,FALSE),0)</f>
        <v>0</v>
      </c>
      <c r="F76" s="14">
        <f t="shared" si="4"/>
        <v>0</v>
      </c>
      <c r="H76" s="46"/>
      <c r="I76" s="45"/>
      <c r="J76" s="45"/>
      <c r="K76" s="45"/>
      <c r="L76" s="45"/>
      <c r="M76" s="45"/>
      <c r="N76" s="45"/>
      <c r="O76" s="45"/>
      <c r="P76" s="45"/>
      <c r="Q76" s="45"/>
      <c r="R76" s="45"/>
      <c r="S76" s="45"/>
      <c r="T76" s="45"/>
      <c r="U76" s="45"/>
    </row>
    <row r="77" spans="2:21" outlineLevel="1" x14ac:dyDescent="0.2">
      <c r="B77" s="44" t="s">
        <v>66</v>
      </c>
      <c r="C77" s="45"/>
      <c r="D77" s="84">
        <v>0</v>
      </c>
      <c r="E77" s="14">
        <f>IFERROR(VLOOKUP(B77,used,4,FALSE),0)</f>
        <v>0</v>
      </c>
      <c r="F77" s="14">
        <f t="shared" si="4"/>
        <v>0</v>
      </c>
      <c r="H77" s="46"/>
      <c r="I77" s="45"/>
      <c r="J77" s="45"/>
      <c r="K77" s="45"/>
      <c r="L77" s="45"/>
      <c r="M77" s="45"/>
      <c r="N77" s="45"/>
      <c r="O77" s="45"/>
      <c r="P77" s="45"/>
      <c r="Q77" s="45"/>
      <c r="R77" s="45"/>
      <c r="S77" s="45"/>
      <c r="T77" s="45"/>
      <c r="U77" s="45"/>
    </row>
    <row r="78" spans="2:21" outlineLevel="1" x14ac:dyDescent="0.2">
      <c r="B78" s="44" t="s">
        <v>67</v>
      </c>
      <c r="C78" s="45"/>
      <c r="D78" s="84">
        <v>0</v>
      </c>
      <c r="E78" s="14">
        <f>IFERROR(VLOOKUP(B78,used,4,FALSE),0)</f>
        <v>0</v>
      </c>
      <c r="F78" s="14">
        <f t="shared" si="4"/>
        <v>0</v>
      </c>
      <c r="H78" s="46"/>
      <c r="I78" s="45"/>
      <c r="J78" s="45"/>
      <c r="K78" s="45"/>
      <c r="L78" s="45"/>
      <c r="M78" s="45"/>
      <c r="N78" s="45"/>
      <c r="O78" s="45"/>
      <c r="P78" s="45"/>
      <c r="Q78" s="45"/>
      <c r="R78" s="45"/>
      <c r="S78" s="45"/>
      <c r="T78" s="45"/>
      <c r="U78" s="45"/>
    </row>
    <row r="79" spans="2:21" outlineLevel="1" x14ac:dyDescent="0.2">
      <c r="B79" s="44" t="s">
        <v>111</v>
      </c>
      <c r="C79" s="45"/>
      <c r="D79" s="84">
        <v>0</v>
      </c>
      <c r="E79" s="14">
        <f>IFERROR(VLOOKUP(B79,used,4,FALSE),0)</f>
        <v>0</v>
      </c>
      <c r="F79" s="14">
        <f t="shared" si="4"/>
        <v>0</v>
      </c>
      <c r="H79" s="46"/>
      <c r="I79" s="45"/>
      <c r="J79" s="45"/>
      <c r="K79" s="45"/>
      <c r="L79" s="45"/>
      <c r="M79" s="45"/>
      <c r="N79" s="45"/>
      <c r="O79" s="45"/>
      <c r="P79" s="45"/>
      <c r="Q79" s="45"/>
      <c r="R79" s="45"/>
      <c r="S79" s="45"/>
      <c r="T79" s="45"/>
      <c r="U79" s="45"/>
    </row>
    <row r="80" spans="2:21" outlineLevel="1" x14ac:dyDescent="0.2">
      <c r="B80" s="44" t="s">
        <v>68</v>
      </c>
      <c r="C80" s="45"/>
      <c r="D80" s="84">
        <v>0</v>
      </c>
      <c r="E80" s="14">
        <f>IFERROR(VLOOKUP(B80,used,4,FALSE),0)</f>
        <v>0</v>
      </c>
      <c r="F80" s="14">
        <f t="shared" si="4"/>
        <v>0</v>
      </c>
      <c r="H80" s="46"/>
      <c r="I80" s="45"/>
      <c r="J80" s="45"/>
      <c r="K80" s="45"/>
      <c r="L80" s="45"/>
      <c r="M80" s="45"/>
      <c r="N80" s="45"/>
      <c r="O80" s="45"/>
      <c r="P80" s="45"/>
      <c r="Q80" s="45"/>
      <c r="R80" s="45"/>
      <c r="S80" s="45"/>
      <c r="T80" s="45"/>
      <c r="U80" s="45"/>
    </row>
    <row r="81" spans="2:21" outlineLevel="1" x14ac:dyDescent="0.2">
      <c r="B81" s="44" t="s">
        <v>59</v>
      </c>
      <c r="C81" s="45"/>
      <c r="D81" s="84">
        <v>0</v>
      </c>
      <c r="E81" s="14">
        <f>IFERROR(VLOOKUP(B81,used,4,FALSE),0)</f>
        <v>0</v>
      </c>
      <c r="F81" s="14">
        <f t="shared" si="4"/>
        <v>0</v>
      </c>
      <c r="H81" s="46"/>
      <c r="I81" s="45"/>
      <c r="J81" s="45"/>
      <c r="K81" s="45"/>
      <c r="L81" s="45"/>
      <c r="M81" s="45"/>
      <c r="N81" s="45"/>
      <c r="O81" s="45"/>
      <c r="P81" s="45"/>
      <c r="Q81" s="45"/>
      <c r="R81" s="45"/>
      <c r="S81" s="45"/>
      <c r="T81" s="45"/>
      <c r="U81" s="45"/>
    </row>
    <row r="82" spans="2:21" outlineLevel="1" x14ac:dyDescent="0.2">
      <c r="B82" s="44" t="s">
        <v>69</v>
      </c>
      <c r="C82" s="45"/>
      <c r="D82" s="84">
        <v>0</v>
      </c>
      <c r="E82" s="14">
        <f>IFERROR(VLOOKUP(B82,used,4,FALSE),0)</f>
        <v>0</v>
      </c>
      <c r="F82" s="14">
        <f t="shared" ref="F82:F86" si="9">D82-E82</f>
        <v>0</v>
      </c>
      <c r="H82" s="46"/>
      <c r="I82" s="45"/>
      <c r="J82" s="45"/>
      <c r="K82" s="45"/>
      <c r="L82" s="45"/>
      <c r="M82" s="45"/>
      <c r="N82" s="45"/>
      <c r="O82" s="45"/>
      <c r="P82" s="45"/>
      <c r="Q82" s="45"/>
      <c r="R82" s="45"/>
      <c r="S82" s="45"/>
      <c r="T82" s="45"/>
      <c r="U82" s="45"/>
    </row>
    <row r="83" spans="2:21" outlineLevel="1" x14ac:dyDescent="0.2">
      <c r="B83" s="44" t="s">
        <v>70</v>
      </c>
      <c r="C83" s="45"/>
      <c r="D83" s="84">
        <v>0</v>
      </c>
      <c r="E83" s="14">
        <f>IFERROR(VLOOKUP(B83,used,4,FALSE),0)</f>
        <v>0</v>
      </c>
      <c r="F83" s="14">
        <f t="shared" si="9"/>
        <v>0</v>
      </c>
      <c r="H83" s="46"/>
      <c r="I83" s="45"/>
      <c r="J83" s="45"/>
      <c r="K83" s="45"/>
      <c r="L83" s="45"/>
      <c r="M83" s="45"/>
      <c r="N83" s="45"/>
      <c r="O83" s="45"/>
      <c r="P83" s="45"/>
      <c r="Q83" s="45"/>
      <c r="R83" s="45"/>
      <c r="S83" s="45"/>
      <c r="T83" s="45"/>
      <c r="U83" s="45"/>
    </row>
    <row r="84" spans="2:21" outlineLevel="1" x14ac:dyDescent="0.2">
      <c r="B84" s="44" t="s">
        <v>78</v>
      </c>
      <c r="C84" s="45"/>
      <c r="D84" s="84">
        <v>0</v>
      </c>
      <c r="E84" s="14">
        <f>IFERROR(VLOOKUP(B84,used,4,FALSE),0)</f>
        <v>0</v>
      </c>
      <c r="F84" s="14">
        <f t="shared" si="9"/>
        <v>0</v>
      </c>
      <c r="H84" s="46"/>
      <c r="I84" s="45"/>
      <c r="J84" s="45"/>
      <c r="K84" s="45"/>
      <c r="L84" s="45"/>
      <c r="M84" s="45"/>
      <c r="N84" s="45"/>
      <c r="O84" s="45"/>
      <c r="P84" s="45"/>
      <c r="Q84" s="45"/>
      <c r="R84" s="45"/>
      <c r="S84" s="45"/>
      <c r="T84" s="45"/>
      <c r="U84" s="45"/>
    </row>
    <row r="85" spans="2:21" outlineLevel="1" x14ac:dyDescent="0.2">
      <c r="B85" s="44" t="s">
        <v>79</v>
      </c>
      <c r="C85" s="45"/>
      <c r="D85" s="84">
        <v>0</v>
      </c>
      <c r="E85" s="14">
        <f>IFERROR(VLOOKUP(B85,used,4,FALSE),0)</f>
        <v>0</v>
      </c>
      <c r="F85" s="14">
        <f t="shared" si="9"/>
        <v>0</v>
      </c>
      <c r="H85" s="46"/>
      <c r="I85" s="45"/>
      <c r="J85" s="45"/>
      <c r="K85" s="45"/>
      <c r="L85" s="45"/>
      <c r="M85" s="45"/>
      <c r="N85" s="45"/>
      <c r="O85" s="45"/>
      <c r="P85" s="45"/>
      <c r="Q85" s="45"/>
      <c r="R85" s="45"/>
      <c r="S85" s="45"/>
      <c r="T85" s="45"/>
      <c r="U85" s="45"/>
    </row>
    <row r="86" spans="2:21" outlineLevel="1" x14ac:dyDescent="0.2">
      <c r="B86" s="44"/>
      <c r="C86" s="45"/>
      <c r="D86" s="84">
        <v>0</v>
      </c>
      <c r="E86" s="14">
        <f>IFERROR(VLOOKUP(B86,used,4,FALSE),0)</f>
        <v>0</v>
      </c>
      <c r="F86" s="14">
        <f t="shared" si="9"/>
        <v>0</v>
      </c>
      <c r="H86" s="46"/>
      <c r="I86" s="45"/>
      <c r="J86" s="45"/>
      <c r="K86" s="45"/>
      <c r="L86" s="45"/>
      <c r="M86" s="45"/>
      <c r="N86" s="45"/>
      <c r="O86" s="45"/>
      <c r="P86" s="45"/>
      <c r="Q86" s="45"/>
      <c r="R86" s="45"/>
      <c r="S86" s="45"/>
      <c r="T86" s="45"/>
      <c r="U86" s="45"/>
    </row>
    <row r="87" spans="2:21" x14ac:dyDescent="0.2">
      <c r="B87" s="15" t="s">
        <v>51</v>
      </c>
      <c r="C87" s="15"/>
      <c r="D87" s="16">
        <f>SUM(D88:D97)</f>
        <v>0</v>
      </c>
      <c r="E87" s="16">
        <f t="shared" ref="E87:F87" si="10">SUM(E88:E97)</f>
        <v>0</v>
      </c>
      <c r="F87" s="16">
        <f t="shared" si="10"/>
        <v>0</v>
      </c>
      <c r="H87" s="46"/>
      <c r="I87" s="45"/>
      <c r="J87" s="45"/>
      <c r="K87" s="45"/>
      <c r="L87" s="45"/>
      <c r="M87" s="45"/>
      <c r="N87" s="45"/>
      <c r="O87" s="45"/>
      <c r="P87" s="45"/>
      <c r="Q87" s="45"/>
      <c r="R87" s="45"/>
      <c r="S87" s="45"/>
      <c r="T87" s="45"/>
      <c r="U87" s="45"/>
    </row>
    <row r="88" spans="2:21" outlineLevel="1" x14ac:dyDescent="0.2">
      <c r="B88" s="44" t="s">
        <v>52</v>
      </c>
      <c r="C88" s="45"/>
      <c r="D88" s="84">
        <v>0</v>
      </c>
      <c r="E88" s="14">
        <f>IFERROR(VLOOKUP(B88,used,4,FALSE),0)</f>
        <v>0</v>
      </c>
      <c r="F88" s="14">
        <f t="shared" ref="F88:F97" si="11">D88-E88</f>
        <v>0</v>
      </c>
      <c r="H88" s="46"/>
      <c r="I88" s="45"/>
      <c r="J88" s="45"/>
      <c r="K88" s="45"/>
      <c r="L88" s="45"/>
      <c r="M88" s="45"/>
      <c r="N88" s="45"/>
      <c r="O88" s="45"/>
      <c r="P88" s="45"/>
      <c r="Q88" s="45"/>
      <c r="R88" s="45"/>
      <c r="S88" s="45"/>
      <c r="T88" s="45"/>
      <c r="U88" s="45"/>
    </row>
    <row r="89" spans="2:21" outlineLevel="1" x14ac:dyDescent="0.2">
      <c r="B89" s="44" t="s">
        <v>18</v>
      </c>
      <c r="C89" s="45"/>
      <c r="D89" s="84">
        <v>0</v>
      </c>
      <c r="E89" s="14">
        <f>IFERROR(VLOOKUP(B89,used,4,FALSE),0)</f>
        <v>0</v>
      </c>
      <c r="F89" s="14">
        <f t="shared" si="11"/>
        <v>0</v>
      </c>
      <c r="H89" s="46"/>
      <c r="I89" s="45"/>
      <c r="J89" s="45"/>
      <c r="K89" s="45"/>
      <c r="L89" s="45"/>
      <c r="M89" s="45"/>
      <c r="N89" s="45"/>
      <c r="O89" s="45"/>
      <c r="P89" s="45"/>
      <c r="Q89" s="45"/>
      <c r="R89" s="45"/>
      <c r="S89" s="45"/>
      <c r="T89" s="45"/>
      <c r="U89" s="45"/>
    </row>
    <row r="90" spans="2:21" outlineLevel="1" x14ac:dyDescent="0.2">
      <c r="B90" s="44" t="s">
        <v>53</v>
      </c>
      <c r="C90" s="45"/>
      <c r="D90" s="84">
        <v>0</v>
      </c>
      <c r="E90" s="14">
        <f>IFERROR(VLOOKUP(B90,used,4,FALSE),0)</f>
        <v>0</v>
      </c>
      <c r="F90" s="14">
        <f t="shared" si="11"/>
        <v>0</v>
      </c>
      <c r="H90" s="46"/>
      <c r="I90" s="45"/>
      <c r="J90" s="45"/>
      <c r="K90" s="45"/>
      <c r="L90" s="45"/>
      <c r="M90" s="45"/>
      <c r="N90" s="45"/>
      <c r="O90" s="45"/>
      <c r="P90" s="45"/>
      <c r="Q90" s="45"/>
      <c r="R90" s="45"/>
      <c r="S90" s="45"/>
      <c r="T90" s="45"/>
      <c r="U90" s="45"/>
    </row>
    <row r="91" spans="2:21" outlineLevel="1" x14ac:dyDescent="0.2">
      <c r="B91" s="44" t="s">
        <v>54</v>
      </c>
      <c r="C91" s="45"/>
      <c r="D91" s="84">
        <v>0</v>
      </c>
      <c r="E91" s="14">
        <f>IFERROR(VLOOKUP(B91,used,4,FALSE),0)</f>
        <v>0</v>
      </c>
      <c r="F91" s="14">
        <f t="shared" si="11"/>
        <v>0</v>
      </c>
      <c r="H91" s="46"/>
      <c r="I91" s="45"/>
      <c r="J91" s="45"/>
      <c r="K91" s="45"/>
      <c r="L91" s="45"/>
      <c r="M91" s="45"/>
      <c r="N91" s="45"/>
      <c r="O91" s="45"/>
      <c r="P91" s="45"/>
      <c r="Q91" s="45"/>
      <c r="R91" s="45"/>
      <c r="S91" s="45"/>
      <c r="T91" s="45"/>
      <c r="U91" s="45"/>
    </row>
    <row r="92" spans="2:21" outlineLevel="1" x14ac:dyDescent="0.2">
      <c r="B92" s="44" t="s">
        <v>55</v>
      </c>
      <c r="C92" s="45"/>
      <c r="D92" s="84">
        <v>0</v>
      </c>
      <c r="E92" s="14">
        <f>IFERROR(VLOOKUP(B92,used,4,FALSE),0)</f>
        <v>0</v>
      </c>
      <c r="F92" s="14">
        <f t="shared" si="11"/>
        <v>0</v>
      </c>
      <c r="H92" s="46"/>
      <c r="I92" s="45"/>
      <c r="J92" s="45"/>
      <c r="K92" s="45"/>
      <c r="L92" s="45"/>
      <c r="M92" s="45"/>
      <c r="N92" s="45"/>
      <c r="O92" s="45"/>
      <c r="P92" s="45"/>
      <c r="Q92" s="45"/>
      <c r="R92" s="45"/>
      <c r="S92" s="45"/>
      <c r="T92" s="45"/>
      <c r="U92" s="45"/>
    </row>
    <row r="93" spans="2:21" outlineLevel="1" x14ac:dyDescent="0.2">
      <c r="B93" s="44" t="s">
        <v>56</v>
      </c>
      <c r="C93" s="45"/>
      <c r="D93" s="84">
        <v>0</v>
      </c>
      <c r="E93" s="14">
        <f>IFERROR(VLOOKUP(B93,used,4,FALSE),0)</f>
        <v>0</v>
      </c>
      <c r="F93" s="14">
        <f t="shared" si="11"/>
        <v>0</v>
      </c>
      <c r="H93" s="46"/>
      <c r="I93" s="45"/>
      <c r="J93" s="45"/>
      <c r="K93" s="45"/>
      <c r="L93" s="45"/>
      <c r="M93" s="45"/>
      <c r="N93" s="45"/>
      <c r="O93" s="45"/>
      <c r="P93" s="45"/>
      <c r="Q93" s="45"/>
      <c r="R93" s="45"/>
      <c r="S93" s="45"/>
      <c r="T93" s="45"/>
      <c r="U93" s="45"/>
    </row>
    <row r="94" spans="2:21" outlineLevel="1" x14ac:dyDescent="0.2">
      <c r="B94" s="44" t="s">
        <v>57</v>
      </c>
      <c r="C94" s="45"/>
      <c r="D94" s="84">
        <v>0</v>
      </c>
      <c r="E94" s="14">
        <f>IFERROR(VLOOKUP(B94,used,4,FALSE),0)</f>
        <v>0</v>
      </c>
      <c r="F94" s="14">
        <f t="shared" si="11"/>
        <v>0</v>
      </c>
      <c r="H94" s="46"/>
      <c r="I94" s="45"/>
      <c r="J94" s="45"/>
      <c r="K94" s="45"/>
      <c r="L94" s="45"/>
      <c r="M94" s="45"/>
      <c r="N94" s="45"/>
      <c r="O94" s="45"/>
      <c r="P94" s="45"/>
      <c r="Q94" s="45"/>
      <c r="R94" s="45"/>
      <c r="S94" s="45"/>
      <c r="T94" s="45"/>
      <c r="U94" s="45"/>
    </row>
    <row r="95" spans="2:21" outlineLevel="1" x14ac:dyDescent="0.2">
      <c r="B95" s="44" t="s">
        <v>76</v>
      </c>
      <c r="C95" s="45"/>
      <c r="D95" s="84">
        <v>0</v>
      </c>
      <c r="E95" s="14">
        <f>IFERROR(VLOOKUP(B95,used,4,FALSE),0)</f>
        <v>0</v>
      </c>
      <c r="F95" s="14">
        <f t="shared" si="11"/>
        <v>0</v>
      </c>
      <c r="H95" s="46"/>
      <c r="I95" s="45"/>
      <c r="J95" s="45"/>
      <c r="K95" s="45"/>
      <c r="L95" s="45"/>
      <c r="M95" s="45"/>
      <c r="N95" s="45"/>
      <c r="O95" s="45"/>
      <c r="P95" s="45"/>
      <c r="Q95" s="45"/>
      <c r="R95" s="45"/>
      <c r="S95" s="45"/>
      <c r="T95" s="45"/>
      <c r="U95" s="45"/>
    </row>
    <row r="96" spans="2:21" outlineLevel="1" x14ac:dyDescent="0.2">
      <c r="B96" s="44" t="s">
        <v>77</v>
      </c>
      <c r="C96" s="45"/>
      <c r="D96" s="84">
        <v>0</v>
      </c>
      <c r="E96" s="14">
        <f>IFERROR(VLOOKUP(B96,used,4,FALSE),0)</f>
        <v>0</v>
      </c>
      <c r="F96" s="14">
        <f t="shared" si="11"/>
        <v>0</v>
      </c>
      <c r="H96" s="46"/>
      <c r="I96" s="45"/>
      <c r="J96" s="45"/>
      <c r="K96" s="45"/>
      <c r="L96" s="45"/>
      <c r="M96" s="45"/>
      <c r="N96" s="45"/>
      <c r="O96" s="45"/>
      <c r="P96" s="45"/>
      <c r="Q96" s="45"/>
      <c r="R96" s="45"/>
      <c r="S96" s="45"/>
      <c r="T96" s="45"/>
      <c r="U96" s="45"/>
    </row>
    <row r="97" spans="2:21" outlineLevel="1" x14ac:dyDescent="0.2">
      <c r="B97" s="44"/>
      <c r="C97" s="45"/>
      <c r="D97" s="84">
        <v>0</v>
      </c>
      <c r="E97" s="14">
        <f>IFERROR(VLOOKUP(B97,used,4,FALSE),0)</f>
        <v>0</v>
      </c>
      <c r="F97" s="14">
        <f t="shared" si="11"/>
        <v>0</v>
      </c>
      <c r="H97" s="46"/>
      <c r="I97" s="45"/>
      <c r="J97" s="45"/>
      <c r="K97" s="45"/>
      <c r="L97" s="45"/>
      <c r="M97" s="45"/>
      <c r="N97" s="45"/>
      <c r="O97" s="45"/>
      <c r="P97" s="45"/>
      <c r="Q97" s="45"/>
      <c r="R97" s="45"/>
      <c r="S97" s="45"/>
      <c r="T97" s="45"/>
      <c r="U97" s="45"/>
    </row>
    <row r="98" spans="2:21" x14ac:dyDescent="0.2">
      <c r="B98" s="15" t="s">
        <v>58</v>
      </c>
      <c r="C98" s="15"/>
      <c r="D98" s="16">
        <f>SUM(D99:D105)</f>
        <v>0</v>
      </c>
      <c r="E98" s="16">
        <f t="shared" ref="E98:F98" si="12">SUM(E99:E105)</f>
        <v>0</v>
      </c>
      <c r="F98" s="16">
        <f t="shared" si="12"/>
        <v>0</v>
      </c>
      <c r="H98" s="46"/>
      <c r="I98" s="45"/>
      <c r="J98" s="45"/>
      <c r="K98" s="45"/>
      <c r="L98" s="45"/>
      <c r="M98" s="45"/>
      <c r="N98" s="45"/>
      <c r="O98" s="45"/>
      <c r="P98" s="45"/>
      <c r="Q98" s="45"/>
      <c r="R98" s="45"/>
      <c r="S98" s="45"/>
      <c r="T98" s="45"/>
      <c r="U98" s="45"/>
    </row>
    <row r="99" spans="2:21" outlineLevel="1" x14ac:dyDescent="0.2">
      <c r="B99" s="44" t="s">
        <v>59</v>
      </c>
      <c r="C99" s="45"/>
      <c r="D99" s="84">
        <v>0</v>
      </c>
      <c r="E99" s="14">
        <f>IFERROR(VLOOKUP(B99,used,4,FALSE),0)</f>
        <v>0</v>
      </c>
      <c r="F99" s="14">
        <f t="shared" ref="F99:F105" si="13">D99-E99</f>
        <v>0</v>
      </c>
      <c r="H99" s="46"/>
      <c r="I99" s="45"/>
      <c r="J99" s="45"/>
      <c r="K99" s="45"/>
      <c r="L99" s="45"/>
      <c r="M99" s="45"/>
      <c r="N99" s="45"/>
      <c r="O99" s="45"/>
      <c r="P99" s="45"/>
      <c r="Q99" s="45"/>
      <c r="R99" s="45"/>
      <c r="S99" s="45"/>
      <c r="T99" s="45"/>
      <c r="U99" s="45"/>
    </row>
    <row r="100" spans="2:21" outlineLevel="1" x14ac:dyDescent="0.2">
      <c r="B100" s="44" t="s">
        <v>60</v>
      </c>
      <c r="C100" s="45"/>
      <c r="D100" s="84">
        <v>0</v>
      </c>
      <c r="E100" s="14">
        <f>IFERROR(VLOOKUP(B100,used,4,FALSE),0)</f>
        <v>0</v>
      </c>
      <c r="F100" s="14">
        <f t="shared" si="13"/>
        <v>0</v>
      </c>
      <c r="H100" s="46"/>
      <c r="I100" s="45"/>
      <c r="J100" s="45"/>
      <c r="K100" s="45"/>
      <c r="L100" s="45"/>
      <c r="M100" s="45"/>
      <c r="N100" s="45"/>
      <c r="O100" s="45"/>
      <c r="P100" s="45"/>
      <c r="Q100" s="45"/>
      <c r="R100" s="45"/>
      <c r="S100" s="45"/>
      <c r="T100" s="45"/>
      <c r="U100" s="45"/>
    </row>
    <row r="101" spans="2:21" outlineLevel="1" x14ac:dyDescent="0.2">
      <c r="B101" s="44" t="s">
        <v>61</v>
      </c>
      <c r="C101" s="45"/>
      <c r="D101" s="84">
        <v>0</v>
      </c>
      <c r="E101" s="14">
        <f>IFERROR(VLOOKUP(B101,used,4,FALSE),0)</f>
        <v>0</v>
      </c>
      <c r="F101" s="14">
        <f t="shared" si="13"/>
        <v>0</v>
      </c>
      <c r="H101" s="46"/>
      <c r="I101" s="45"/>
      <c r="J101" s="45"/>
      <c r="K101" s="45"/>
      <c r="L101" s="45"/>
      <c r="M101" s="45"/>
      <c r="N101" s="45"/>
      <c r="O101" s="45"/>
      <c r="P101" s="45"/>
      <c r="Q101" s="45"/>
      <c r="R101" s="45"/>
      <c r="S101" s="45"/>
      <c r="T101" s="45"/>
      <c r="U101" s="45"/>
    </row>
    <row r="102" spans="2:21" outlineLevel="1" x14ac:dyDescent="0.2">
      <c r="B102" s="44" t="s">
        <v>62</v>
      </c>
      <c r="C102" s="45"/>
      <c r="D102" s="84">
        <v>0</v>
      </c>
      <c r="E102" s="14">
        <f>IFERROR(VLOOKUP(B102,used,4,FALSE),0)</f>
        <v>0</v>
      </c>
      <c r="F102" s="14">
        <f t="shared" si="13"/>
        <v>0</v>
      </c>
      <c r="H102" s="46"/>
      <c r="I102" s="45"/>
      <c r="J102" s="45"/>
      <c r="K102" s="45"/>
      <c r="L102" s="45"/>
      <c r="M102" s="45"/>
      <c r="N102" s="45"/>
      <c r="O102" s="45"/>
      <c r="P102" s="45"/>
      <c r="Q102" s="45"/>
      <c r="R102" s="45"/>
      <c r="S102" s="45"/>
      <c r="T102" s="45"/>
      <c r="U102" s="45"/>
    </row>
    <row r="103" spans="2:21" outlineLevel="1" x14ac:dyDescent="0.2">
      <c r="B103" s="44" t="s">
        <v>88</v>
      </c>
      <c r="C103" s="45"/>
      <c r="D103" s="84">
        <v>0</v>
      </c>
      <c r="E103" s="14">
        <f>IFERROR(VLOOKUP(B103,used,4,FALSE),0)</f>
        <v>0</v>
      </c>
      <c r="F103" s="14">
        <f t="shared" si="13"/>
        <v>0</v>
      </c>
      <c r="H103" s="46"/>
      <c r="I103" s="45"/>
      <c r="J103" s="45"/>
      <c r="K103" s="45"/>
      <c r="L103" s="45"/>
      <c r="M103" s="45"/>
      <c r="N103" s="45"/>
      <c r="O103" s="45"/>
      <c r="P103" s="45"/>
      <c r="Q103" s="45"/>
      <c r="R103" s="45"/>
      <c r="S103" s="45"/>
      <c r="T103" s="45"/>
      <c r="U103" s="45"/>
    </row>
    <row r="104" spans="2:21" outlineLevel="1" x14ac:dyDescent="0.2">
      <c r="B104" s="44" t="s">
        <v>89</v>
      </c>
      <c r="C104" s="45"/>
      <c r="D104" s="84">
        <v>0</v>
      </c>
      <c r="E104" s="14">
        <f>IFERROR(VLOOKUP(B104,used,4,FALSE),0)</f>
        <v>0</v>
      </c>
      <c r="F104" s="14">
        <f t="shared" si="13"/>
        <v>0</v>
      </c>
      <c r="H104" s="46"/>
      <c r="I104" s="45"/>
      <c r="J104" s="45"/>
      <c r="K104" s="45"/>
      <c r="L104" s="45"/>
      <c r="M104" s="45"/>
      <c r="N104" s="45"/>
      <c r="O104" s="45"/>
      <c r="P104" s="45"/>
      <c r="Q104" s="45"/>
      <c r="R104" s="45"/>
      <c r="S104" s="45"/>
      <c r="T104" s="45"/>
      <c r="U104" s="45"/>
    </row>
    <row r="105" spans="2:21" outlineLevel="1" x14ac:dyDescent="0.2">
      <c r="B105" s="44"/>
      <c r="C105" s="45"/>
      <c r="D105" s="84">
        <v>0</v>
      </c>
      <c r="E105" s="14">
        <f>IFERROR(VLOOKUP(B105,used,4,FALSE),0)</f>
        <v>0</v>
      </c>
      <c r="F105" s="14">
        <f t="shared" si="13"/>
        <v>0</v>
      </c>
      <c r="H105" s="46"/>
      <c r="I105" s="45"/>
      <c r="J105" s="45"/>
      <c r="K105" s="45"/>
      <c r="L105" s="45"/>
      <c r="M105" s="45"/>
      <c r="N105" s="45"/>
      <c r="O105" s="45"/>
      <c r="P105" s="45"/>
      <c r="Q105" s="45"/>
      <c r="R105" s="45"/>
      <c r="S105" s="45"/>
      <c r="T105" s="45"/>
      <c r="U105" s="45"/>
    </row>
    <row r="106" spans="2:21" x14ac:dyDescent="0.2">
      <c r="B106" s="15" t="s">
        <v>112</v>
      </c>
      <c r="C106" s="15"/>
      <c r="D106" s="16">
        <f>SUM(D107:D115)</f>
        <v>0</v>
      </c>
      <c r="E106" s="16">
        <f t="shared" ref="E106:F106" si="14">SUM(E107:E115)</f>
        <v>0</v>
      </c>
      <c r="F106" s="16">
        <f t="shared" si="14"/>
        <v>0</v>
      </c>
      <c r="H106" s="46"/>
      <c r="I106" s="45"/>
      <c r="J106" s="45"/>
      <c r="K106" s="45"/>
      <c r="L106" s="45"/>
      <c r="M106" s="45"/>
      <c r="N106" s="45"/>
      <c r="O106" s="45"/>
      <c r="P106" s="45"/>
      <c r="Q106" s="45"/>
      <c r="R106" s="45"/>
      <c r="S106" s="45"/>
      <c r="T106" s="45"/>
      <c r="U106" s="45"/>
    </row>
    <row r="107" spans="2:21" outlineLevel="1" x14ac:dyDescent="0.2">
      <c r="B107" s="44" t="s">
        <v>113</v>
      </c>
      <c r="C107" s="45"/>
      <c r="D107" s="84">
        <v>0</v>
      </c>
      <c r="E107" s="14">
        <f>IFERROR(VLOOKUP(B107,used,4,FALSE),0)</f>
        <v>0</v>
      </c>
      <c r="F107" s="14">
        <f t="shared" ref="F107:F115" si="15">D107-E107</f>
        <v>0</v>
      </c>
      <c r="H107" s="46"/>
      <c r="I107" s="45"/>
      <c r="J107" s="45"/>
      <c r="K107" s="45"/>
      <c r="L107" s="45"/>
      <c r="M107" s="45"/>
      <c r="N107" s="45"/>
      <c r="O107" s="45"/>
      <c r="P107" s="45"/>
      <c r="Q107" s="45"/>
      <c r="R107" s="45"/>
      <c r="S107" s="45"/>
      <c r="T107" s="45"/>
      <c r="U107" s="45"/>
    </row>
    <row r="108" spans="2:21" outlineLevel="1" x14ac:dyDescent="0.2">
      <c r="B108" s="44" t="s">
        <v>91</v>
      </c>
      <c r="C108" s="45"/>
      <c r="D108" s="84">
        <v>0</v>
      </c>
      <c r="E108" s="14">
        <f>IFERROR(VLOOKUP(B108,used,4,FALSE),0)</f>
        <v>0</v>
      </c>
      <c r="F108" s="14">
        <f t="shared" si="15"/>
        <v>0</v>
      </c>
      <c r="H108" s="46"/>
      <c r="I108" s="45"/>
      <c r="J108" s="45"/>
      <c r="K108" s="45"/>
      <c r="L108" s="45"/>
      <c r="M108" s="45"/>
      <c r="N108" s="45"/>
      <c r="O108" s="45"/>
      <c r="P108" s="45"/>
      <c r="Q108" s="45"/>
      <c r="R108" s="45"/>
      <c r="S108" s="45"/>
      <c r="T108" s="45"/>
      <c r="U108" s="45"/>
    </row>
    <row r="109" spans="2:21" outlineLevel="1" x14ac:dyDescent="0.2">
      <c r="B109" s="44" t="s">
        <v>92</v>
      </c>
      <c r="C109" s="45"/>
      <c r="D109" s="84">
        <v>0</v>
      </c>
      <c r="E109" s="14">
        <f>IFERROR(VLOOKUP(B109,used,4,FALSE),0)</f>
        <v>0</v>
      </c>
      <c r="F109" s="14">
        <f t="shared" si="15"/>
        <v>0</v>
      </c>
      <c r="H109" s="46"/>
      <c r="I109" s="45"/>
      <c r="J109" s="45"/>
      <c r="K109" s="45"/>
      <c r="L109" s="45"/>
      <c r="M109" s="45"/>
      <c r="N109" s="45"/>
      <c r="O109" s="45"/>
      <c r="P109" s="45"/>
      <c r="Q109" s="45"/>
      <c r="R109" s="45"/>
      <c r="S109" s="45"/>
      <c r="T109" s="45"/>
      <c r="U109" s="45"/>
    </row>
    <row r="110" spans="2:21" outlineLevel="1" x14ac:dyDescent="0.2">
      <c r="B110" s="44" t="s">
        <v>93</v>
      </c>
      <c r="C110" s="45"/>
      <c r="D110" s="84">
        <v>0</v>
      </c>
      <c r="E110" s="14">
        <f>IFERROR(VLOOKUP(B110,used,4,FALSE),0)</f>
        <v>0</v>
      </c>
      <c r="F110" s="14">
        <f t="shared" si="15"/>
        <v>0</v>
      </c>
      <c r="H110" s="46"/>
      <c r="I110" s="45"/>
      <c r="J110" s="45"/>
      <c r="K110" s="45"/>
      <c r="L110" s="45"/>
      <c r="M110" s="45"/>
      <c r="N110" s="45"/>
      <c r="O110" s="45"/>
      <c r="P110" s="45"/>
      <c r="Q110" s="45"/>
      <c r="R110" s="45"/>
      <c r="S110" s="45"/>
      <c r="T110" s="45"/>
      <c r="U110" s="45"/>
    </row>
    <row r="111" spans="2:21" outlineLevel="1" x14ac:dyDescent="0.2">
      <c r="B111" s="44" t="s">
        <v>94</v>
      </c>
      <c r="C111" s="45"/>
      <c r="D111" s="84">
        <v>0</v>
      </c>
      <c r="E111" s="14">
        <f>IFERROR(VLOOKUP(B111,used,4,FALSE),0)</f>
        <v>0</v>
      </c>
      <c r="F111" s="14">
        <f t="shared" si="15"/>
        <v>0</v>
      </c>
      <c r="H111" s="46"/>
      <c r="I111" s="45"/>
      <c r="J111" s="45"/>
      <c r="K111" s="45"/>
      <c r="L111" s="45"/>
      <c r="M111" s="45"/>
      <c r="N111" s="45"/>
      <c r="O111" s="45"/>
      <c r="P111" s="45"/>
      <c r="Q111" s="45"/>
      <c r="R111" s="45"/>
      <c r="S111" s="45"/>
      <c r="T111" s="45"/>
      <c r="U111" s="45"/>
    </row>
    <row r="112" spans="2:21" outlineLevel="1" x14ac:dyDescent="0.2">
      <c r="B112" s="44" t="s">
        <v>95</v>
      </c>
      <c r="C112" s="45"/>
      <c r="D112" s="84">
        <v>0</v>
      </c>
      <c r="E112" s="14">
        <f>IFERROR(VLOOKUP(B112,used,4,FALSE),0)</f>
        <v>0</v>
      </c>
      <c r="F112" s="14">
        <f t="shared" si="15"/>
        <v>0</v>
      </c>
      <c r="H112" s="46"/>
      <c r="I112" s="45"/>
      <c r="J112" s="45"/>
      <c r="K112" s="45"/>
      <c r="L112" s="45"/>
      <c r="M112" s="45"/>
      <c r="N112" s="45"/>
      <c r="O112" s="45"/>
      <c r="P112" s="45"/>
      <c r="Q112" s="45"/>
      <c r="R112" s="45"/>
      <c r="S112" s="45"/>
      <c r="T112" s="45"/>
      <c r="U112" s="45"/>
    </row>
    <row r="113" spans="2:21" outlineLevel="1" x14ac:dyDescent="0.2">
      <c r="B113" s="44" t="s">
        <v>96</v>
      </c>
      <c r="C113" s="45"/>
      <c r="D113" s="84">
        <v>0</v>
      </c>
      <c r="E113" s="14">
        <f>IFERROR(VLOOKUP(B113,used,4,FALSE),0)</f>
        <v>0</v>
      </c>
      <c r="F113" s="14">
        <f t="shared" si="15"/>
        <v>0</v>
      </c>
      <c r="H113" s="46"/>
      <c r="I113" s="45"/>
      <c r="J113" s="45"/>
      <c r="K113" s="45"/>
      <c r="L113" s="45"/>
      <c r="M113" s="45"/>
      <c r="N113" s="45"/>
      <c r="O113" s="45"/>
      <c r="P113" s="45"/>
      <c r="Q113" s="45"/>
      <c r="R113" s="45"/>
      <c r="S113" s="45"/>
      <c r="T113" s="45"/>
      <c r="U113" s="45"/>
    </row>
    <row r="114" spans="2:21" outlineLevel="1" x14ac:dyDescent="0.2">
      <c r="B114" s="44" t="s">
        <v>97</v>
      </c>
      <c r="C114" s="45"/>
      <c r="D114" s="84">
        <v>0</v>
      </c>
      <c r="E114" s="14">
        <f>IFERROR(VLOOKUP(B114,used,4,FALSE),0)</f>
        <v>0</v>
      </c>
      <c r="F114" s="14">
        <f t="shared" si="15"/>
        <v>0</v>
      </c>
      <c r="H114" s="46"/>
      <c r="I114" s="45"/>
      <c r="J114" s="45"/>
      <c r="K114" s="45"/>
      <c r="L114" s="45"/>
      <c r="M114" s="45"/>
      <c r="N114" s="45"/>
      <c r="O114" s="45"/>
      <c r="P114" s="45"/>
      <c r="Q114" s="45"/>
      <c r="R114" s="45"/>
      <c r="S114" s="45"/>
      <c r="T114" s="45"/>
      <c r="U114" s="45"/>
    </row>
    <row r="115" spans="2:21" outlineLevel="1" x14ac:dyDescent="0.2">
      <c r="B115" s="44"/>
      <c r="C115" s="45"/>
      <c r="D115" s="84">
        <v>0</v>
      </c>
      <c r="E115" s="14">
        <f>IFERROR(VLOOKUP(B115,used,4,FALSE),0)</f>
        <v>0</v>
      </c>
      <c r="F115" s="14">
        <f t="shared" si="15"/>
        <v>0</v>
      </c>
      <c r="H115" s="46"/>
      <c r="I115" s="45"/>
      <c r="J115" s="45"/>
      <c r="K115" s="45"/>
      <c r="L115" s="45"/>
      <c r="M115" s="45"/>
      <c r="N115" s="45"/>
      <c r="O115" s="45"/>
      <c r="P115" s="45"/>
      <c r="Q115" s="45"/>
      <c r="R115" s="45"/>
      <c r="S115" s="45"/>
      <c r="T115" s="45"/>
      <c r="U115" s="45"/>
    </row>
    <row r="116" spans="2:21" x14ac:dyDescent="0.2">
      <c r="B116" s="15" t="s">
        <v>90</v>
      </c>
      <c r="C116" s="15"/>
      <c r="D116" s="16">
        <f>SUM(D117:D122)</f>
        <v>0</v>
      </c>
      <c r="E116" s="16">
        <f t="shared" ref="E116:F116" si="16">SUM(E117:E122)</f>
        <v>0</v>
      </c>
      <c r="F116" s="16">
        <f t="shared" si="16"/>
        <v>0</v>
      </c>
      <c r="H116" s="46"/>
      <c r="I116" s="45"/>
      <c r="J116" s="45"/>
      <c r="K116" s="45"/>
      <c r="L116" s="45"/>
      <c r="M116" s="45"/>
      <c r="N116" s="45"/>
      <c r="O116" s="45"/>
      <c r="P116" s="45"/>
      <c r="Q116" s="45"/>
      <c r="R116" s="45"/>
      <c r="S116" s="45"/>
      <c r="T116" s="45"/>
      <c r="U116" s="45"/>
    </row>
    <row r="117" spans="2:21" outlineLevel="1" x14ac:dyDescent="0.2">
      <c r="B117" s="44" t="s">
        <v>100</v>
      </c>
      <c r="C117" s="45"/>
      <c r="D117" s="84">
        <v>0</v>
      </c>
      <c r="E117" s="14">
        <f>IFERROR(VLOOKUP(B117,used,4,FALSE),0)</f>
        <v>0</v>
      </c>
      <c r="F117" s="14">
        <f t="shared" ref="F117:F123" si="17">D117-E117</f>
        <v>0</v>
      </c>
      <c r="H117" s="46"/>
      <c r="I117" s="45"/>
      <c r="J117" s="45"/>
      <c r="K117" s="45"/>
      <c r="L117" s="45"/>
      <c r="M117" s="45"/>
      <c r="N117" s="45"/>
      <c r="O117" s="45"/>
      <c r="P117" s="45"/>
      <c r="Q117" s="45"/>
      <c r="R117" s="45"/>
      <c r="S117" s="45"/>
      <c r="T117" s="45"/>
      <c r="U117" s="45"/>
    </row>
    <row r="118" spans="2:21" outlineLevel="1" x14ac:dyDescent="0.2">
      <c r="B118" s="44" t="s">
        <v>101</v>
      </c>
      <c r="C118" s="45"/>
      <c r="D118" s="84">
        <v>0</v>
      </c>
      <c r="E118" s="14">
        <f>IFERROR(VLOOKUP(B118,used,4,FALSE),0)</f>
        <v>0</v>
      </c>
      <c r="F118" s="14">
        <f t="shared" si="17"/>
        <v>0</v>
      </c>
      <c r="H118" s="46"/>
      <c r="I118" s="45"/>
      <c r="J118" s="45"/>
      <c r="K118" s="45"/>
      <c r="L118" s="45"/>
      <c r="M118" s="45"/>
      <c r="N118" s="45"/>
      <c r="O118" s="45"/>
      <c r="P118" s="45"/>
      <c r="Q118" s="45"/>
      <c r="R118" s="45"/>
      <c r="S118" s="45"/>
      <c r="T118" s="45"/>
      <c r="U118" s="45"/>
    </row>
    <row r="119" spans="2:21" outlineLevel="1" x14ac:dyDescent="0.2">
      <c r="B119" s="44" t="s">
        <v>102</v>
      </c>
      <c r="C119" s="45"/>
      <c r="D119" s="84">
        <v>0</v>
      </c>
      <c r="E119" s="14">
        <f>IFERROR(VLOOKUP(B119,used,4,FALSE),0)</f>
        <v>0</v>
      </c>
      <c r="F119" s="14">
        <f t="shared" si="17"/>
        <v>0</v>
      </c>
      <c r="H119" s="46"/>
      <c r="I119" s="45"/>
      <c r="J119" s="45"/>
      <c r="K119" s="45"/>
      <c r="L119" s="45"/>
      <c r="M119" s="45"/>
      <c r="N119" s="45"/>
      <c r="O119" s="45"/>
      <c r="P119" s="45"/>
      <c r="Q119" s="45"/>
      <c r="R119" s="45"/>
      <c r="S119" s="45"/>
      <c r="T119" s="45"/>
      <c r="U119" s="45"/>
    </row>
    <row r="120" spans="2:21" outlineLevel="1" x14ac:dyDescent="0.2">
      <c r="B120" s="44" t="s">
        <v>103</v>
      </c>
      <c r="C120" s="45"/>
      <c r="D120" s="84">
        <v>0</v>
      </c>
      <c r="E120" s="14">
        <f>IFERROR(VLOOKUP(B120,used,4,FALSE),0)</f>
        <v>0</v>
      </c>
      <c r="F120" s="14">
        <f t="shared" si="17"/>
        <v>0</v>
      </c>
      <c r="H120" s="46"/>
      <c r="I120" s="45"/>
      <c r="J120" s="45"/>
      <c r="K120" s="45"/>
      <c r="L120" s="45"/>
      <c r="M120" s="45"/>
      <c r="N120" s="45"/>
      <c r="O120" s="45"/>
      <c r="P120" s="45"/>
      <c r="Q120" s="45"/>
      <c r="R120" s="45"/>
      <c r="S120" s="45"/>
      <c r="T120" s="45"/>
      <c r="U120" s="45"/>
    </row>
    <row r="121" spans="2:21" outlineLevel="1" x14ac:dyDescent="0.2">
      <c r="B121" s="44" t="s">
        <v>104</v>
      </c>
      <c r="C121" s="45"/>
      <c r="D121" s="84">
        <v>0</v>
      </c>
      <c r="E121" s="14">
        <f>IFERROR(VLOOKUP(B121,used,4,FALSE),0)</f>
        <v>0</v>
      </c>
      <c r="F121" s="14">
        <f t="shared" si="17"/>
        <v>0</v>
      </c>
      <c r="H121" s="46"/>
      <c r="I121" s="45"/>
      <c r="J121" s="45"/>
      <c r="K121" s="45"/>
      <c r="L121" s="45"/>
      <c r="M121" s="45"/>
      <c r="N121" s="45"/>
      <c r="O121" s="45"/>
      <c r="P121" s="45"/>
      <c r="Q121" s="45"/>
      <c r="R121" s="45"/>
      <c r="S121" s="45"/>
      <c r="T121" s="45"/>
      <c r="U121" s="45"/>
    </row>
    <row r="122" spans="2:21" outlineLevel="1" x14ac:dyDescent="0.2">
      <c r="B122" s="44"/>
      <c r="C122" s="45"/>
      <c r="D122" s="84">
        <v>0</v>
      </c>
      <c r="E122" s="14">
        <f>IFERROR(VLOOKUP(B122,used,4,FALSE),0)</f>
        <v>0</v>
      </c>
      <c r="F122" s="14">
        <f t="shared" si="17"/>
        <v>0</v>
      </c>
      <c r="H122" s="46"/>
      <c r="I122" s="45"/>
      <c r="J122" s="45"/>
      <c r="K122" s="45"/>
      <c r="L122" s="45"/>
      <c r="M122" s="45"/>
      <c r="N122" s="45"/>
      <c r="O122" s="45"/>
      <c r="P122" s="45"/>
      <c r="Q122" s="45"/>
      <c r="R122" s="45"/>
      <c r="S122" s="45"/>
      <c r="T122" s="45"/>
      <c r="U122" s="45"/>
    </row>
    <row r="123" spans="2:21" outlineLevel="1" x14ac:dyDescent="0.2">
      <c r="B123" s="45"/>
      <c r="C123" s="45"/>
      <c r="D123" s="81"/>
      <c r="E123" s="14"/>
      <c r="F123" s="14"/>
      <c r="H123" s="46"/>
      <c r="I123" s="45"/>
      <c r="J123" s="45"/>
      <c r="K123" s="45"/>
      <c r="L123" s="45"/>
      <c r="M123" s="45"/>
      <c r="N123" s="45"/>
      <c r="O123" s="45"/>
      <c r="P123" s="45"/>
      <c r="Q123" s="45"/>
      <c r="R123" s="45"/>
      <c r="S123" s="45"/>
      <c r="T123" s="45"/>
      <c r="U123" s="45"/>
    </row>
    <row r="124" spans="2:21" x14ac:dyDescent="0.2">
      <c r="B124" s="4" t="s">
        <v>105</v>
      </c>
      <c r="C124" s="4"/>
      <c r="D124" s="13">
        <f>D7-D15</f>
        <v>306850</v>
      </c>
      <c r="E124" s="13">
        <f t="shared" ref="E124:F124" si="18">E7-E15</f>
        <v>0</v>
      </c>
      <c r="F124" s="13">
        <f t="shared" si="18"/>
        <v>306850</v>
      </c>
      <c r="H124" s="46"/>
      <c r="I124" s="45"/>
      <c r="J124" s="45"/>
      <c r="K124" s="45"/>
      <c r="L124" s="45"/>
      <c r="M124" s="45"/>
      <c r="N124" s="45"/>
      <c r="O124" s="45"/>
      <c r="P124" s="45"/>
      <c r="Q124" s="45"/>
      <c r="R124" s="45"/>
      <c r="S124" s="45"/>
      <c r="T124" s="45"/>
      <c r="U124" s="45"/>
    </row>
  </sheetData>
  <sheetProtection selectLockedCells="1"/>
  <mergeCells count="2">
    <mergeCell ref="C2:F2"/>
    <mergeCell ref="C3:F3"/>
  </mergeCells>
  <phoneticPr fontId="9" type="noConversion"/>
  <conditionalFormatting sqref="F18">
    <cfRule type="cellIs" dxfId="19" priority="19" operator="greaterThan">
      <formula>0</formula>
    </cfRule>
    <cfRule type="cellIs" dxfId="18" priority="20" operator="lessThan">
      <formula>0</formula>
    </cfRule>
  </conditionalFormatting>
  <conditionalFormatting sqref="F19:F36">
    <cfRule type="cellIs" dxfId="17" priority="17" operator="greaterThan">
      <formula>0</formula>
    </cfRule>
    <cfRule type="cellIs" dxfId="16" priority="18" operator="lessThan">
      <formula>0</formula>
    </cfRule>
  </conditionalFormatting>
  <conditionalFormatting sqref="F38:F48">
    <cfRule type="cellIs" dxfId="15" priority="15" operator="greaterThan">
      <formula>0</formula>
    </cfRule>
    <cfRule type="cellIs" dxfId="14" priority="16" operator="lessThan">
      <formula>0</formula>
    </cfRule>
  </conditionalFormatting>
  <conditionalFormatting sqref="F50:F59">
    <cfRule type="cellIs" dxfId="13" priority="13" operator="greaterThan">
      <formula>0</formula>
    </cfRule>
    <cfRule type="cellIs" dxfId="12" priority="14" operator="lessThan">
      <formula>0</formula>
    </cfRule>
  </conditionalFormatting>
  <conditionalFormatting sqref="F61:F72">
    <cfRule type="cellIs" dxfId="11" priority="11" operator="greaterThan">
      <formula>0</formula>
    </cfRule>
    <cfRule type="cellIs" dxfId="10" priority="12" operator="lessThan">
      <formula>0</formula>
    </cfRule>
  </conditionalFormatting>
  <conditionalFormatting sqref="F74:F86">
    <cfRule type="cellIs" dxfId="9" priority="9" operator="greaterThan">
      <formula>0</formula>
    </cfRule>
    <cfRule type="cellIs" dxfId="8" priority="10" operator="lessThan">
      <formula>0</formula>
    </cfRule>
  </conditionalFormatting>
  <conditionalFormatting sqref="F88:F97">
    <cfRule type="cellIs" dxfId="7" priority="7" operator="greaterThan">
      <formula>0</formula>
    </cfRule>
    <cfRule type="cellIs" dxfId="6" priority="8" operator="lessThan">
      <formula>0</formula>
    </cfRule>
  </conditionalFormatting>
  <conditionalFormatting sqref="F99:F105">
    <cfRule type="cellIs" dxfId="5" priority="5" operator="greaterThan">
      <formula>0</formula>
    </cfRule>
    <cfRule type="cellIs" dxfId="4" priority="6" operator="lessThan">
      <formula>0</formula>
    </cfRule>
  </conditionalFormatting>
  <conditionalFormatting sqref="F107:F115">
    <cfRule type="cellIs" dxfId="3" priority="3" operator="greaterThan">
      <formula>0</formula>
    </cfRule>
    <cfRule type="cellIs" dxfId="2" priority="4" operator="lessThan">
      <formula>0</formula>
    </cfRule>
  </conditionalFormatting>
  <conditionalFormatting sqref="F117:F123">
    <cfRule type="cellIs" dxfId="1" priority="1" operator="greaterThan">
      <formula>0</formula>
    </cfRule>
    <cfRule type="cellIs" dxfId="0" priority="2" operator="lessThan">
      <formula>0</formula>
    </cfRule>
  </conditionalFormatting>
  <printOptions horizontalCentered="1"/>
  <pageMargins left="5.3149606299212608E-2" right="5.3149606299212608E-2" top="0.15944881889763785" bottom="0.15944881889763785" header="0" footer="0"/>
  <pageSetup paperSize="9" scale="73" fitToHeight="0" orientation="portrait" horizontalDpi="0" verticalDpi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G42"/>
  <sheetViews>
    <sheetView workbookViewId="0">
      <selection activeCell="A40" sqref="A40"/>
    </sheetView>
  </sheetViews>
  <sheetFormatPr baseColWidth="10" defaultRowHeight="16" x14ac:dyDescent="0.2"/>
  <cols>
    <col min="1" max="1" width="23.83203125" customWidth="1"/>
    <col min="2" max="6" width="17.33203125" customWidth="1"/>
  </cols>
  <sheetData>
    <row r="2" spans="1:7" ht="26" x14ac:dyDescent="0.3">
      <c r="A2" s="7" t="s">
        <v>114</v>
      </c>
    </row>
    <row r="3" spans="1:7" x14ac:dyDescent="0.2">
      <c r="A3" s="73" t="s">
        <v>161</v>
      </c>
    </row>
    <row r="5" spans="1:7" ht="38" customHeight="1" x14ac:dyDescent="0.2">
      <c r="A5" s="4" t="s">
        <v>116</v>
      </c>
      <c r="B5" s="22" t="s">
        <v>145</v>
      </c>
      <c r="C5" s="5" t="s">
        <v>121</v>
      </c>
      <c r="F5" s="4" t="s">
        <v>137</v>
      </c>
      <c r="G5" s="5" t="s">
        <v>134</v>
      </c>
    </row>
    <row r="6" spans="1:7" x14ac:dyDescent="0.2">
      <c r="A6" s="70" t="s">
        <v>115</v>
      </c>
      <c r="B6" s="71">
        <v>0.95</v>
      </c>
      <c r="C6" s="72">
        <v>1000</v>
      </c>
      <c r="D6" s="17" t="s">
        <v>122</v>
      </c>
      <c r="F6" s="2" t="s">
        <v>135</v>
      </c>
      <c r="G6" s="71">
        <v>0.6</v>
      </c>
    </row>
    <row r="7" spans="1:7" x14ac:dyDescent="0.2">
      <c r="A7" s="70" t="s">
        <v>117</v>
      </c>
      <c r="B7" s="71">
        <v>0.9</v>
      </c>
      <c r="C7" s="72">
        <v>250</v>
      </c>
      <c r="D7" s="17" t="s">
        <v>122</v>
      </c>
      <c r="F7" s="2" t="s">
        <v>136</v>
      </c>
      <c r="G7" s="71">
        <v>0.4</v>
      </c>
    </row>
    <row r="8" spans="1:7" ht="17" thickBot="1" x14ac:dyDescent="0.25">
      <c r="A8" s="70" t="s">
        <v>118</v>
      </c>
      <c r="B8" s="71">
        <v>0</v>
      </c>
      <c r="C8" s="72">
        <v>100</v>
      </c>
      <c r="D8" s="17" t="s">
        <v>122</v>
      </c>
      <c r="G8" s="19">
        <f>SUM(G6:G7)</f>
        <v>1</v>
      </c>
    </row>
    <row r="9" spans="1:7" x14ac:dyDescent="0.2">
      <c r="A9" s="70" t="s">
        <v>119</v>
      </c>
      <c r="B9" s="71">
        <v>0</v>
      </c>
      <c r="C9" s="72">
        <v>100</v>
      </c>
      <c r="D9" s="17" t="s">
        <v>122</v>
      </c>
    </row>
    <row r="10" spans="1:7" x14ac:dyDescent="0.2">
      <c r="A10" s="70" t="s">
        <v>120</v>
      </c>
      <c r="B10" s="71">
        <v>0</v>
      </c>
      <c r="C10" s="72">
        <v>100</v>
      </c>
      <c r="D10" s="17" t="s">
        <v>122</v>
      </c>
    </row>
    <row r="11" spans="1:7" x14ac:dyDescent="0.2">
      <c r="B11" s="70"/>
      <c r="C11" s="70"/>
    </row>
    <row r="13" spans="1:7" x14ac:dyDescent="0.2">
      <c r="A13" s="4" t="s">
        <v>123</v>
      </c>
      <c r="B13" s="4"/>
      <c r="C13" s="5" t="s">
        <v>124</v>
      </c>
      <c r="F13" s="4" t="s">
        <v>133</v>
      </c>
      <c r="G13" s="5" t="s">
        <v>134</v>
      </c>
    </row>
    <row r="14" spans="1:7" x14ac:dyDescent="0.2">
      <c r="A14" t="s">
        <v>125</v>
      </c>
      <c r="C14" s="74">
        <v>300</v>
      </c>
      <c r="F14" s="20" t="s">
        <v>138</v>
      </c>
      <c r="G14" s="71">
        <v>0.55000000000000004</v>
      </c>
    </row>
    <row r="15" spans="1:7" x14ac:dyDescent="0.2">
      <c r="A15" t="s">
        <v>126</v>
      </c>
      <c r="C15" s="74">
        <v>400</v>
      </c>
      <c r="F15" s="20" t="s">
        <v>139</v>
      </c>
      <c r="G15" s="71">
        <v>0.15</v>
      </c>
    </row>
    <row r="16" spans="1:7" x14ac:dyDescent="0.2">
      <c r="C16" s="74"/>
      <c r="F16" s="20" t="s">
        <v>140</v>
      </c>
      <c r="G16" s="71">
        <v>0.2</v>
      </c>
    </row>
    <row r="17" spans="1:7" x14ac:dyDescent="0.2">
      <c r="A17" t="s">
        <v>127</v>
      </c>
      <c r="C17" s="74">
        <v>200</v>
      </c>
      <c r="F17" s="20" t="s">
        <v>144</v>
      </c>
      <c r="G17" s="71">
        <v>0.1</v>
      </c>
    </row>
    <row r="18" spans="1:7" ht="17" thickBot="1" x14ac:dyDescent="0.25">
      <c r="A18" t="s">
        <v>128</v>
      </c>
      <c r="C18" s="74">
        <v>300</v>
      </c>
      <c r="F18" s="20"/>
      <c r="G18" s="21">
        <f>SUM(G14:G17)</f>
        <v>1.0000000000000002</v>
      </c>
    </row>
    <row r="19" spans="1:7" x14ac:dyDescent="0.2">
      <c r="C19" s="74"/>
    </row>
    <row r="20" spans="1:7" ht="17" thickBot="1" x14ac:dyDescent="0.25">
      <c r="A20" t="s">
        <v>129</v>
      </c>
      <c r="C20" s="74">
        <v>200</v>
      </c>
    </row>
    <row r="21" spans="1:7" x14ac:dyDescent="0.2">
      <c r="A21" t="s">
        <v>130</v>
      </c>
      <c r="C21" s="74">
        <v>300</v>
      </c>
      <c r="F21" s="23" t="s">
        <v>146</v>
      </c>
      <c r="G21" s="24"/>
    </row>
    <row r="22" spans="1:7" x14ac:dyDescent="0.2">
      <c r="C22" s="74"/>
      <c r="F22" s="25" t="s">
        <v>147</v>
      </c>
      <c r="G22" s="26"/>
    </row>
    <row r="23" spans="1:7" ht="17" thickBot="1" x14ac:dyDescent="0.25">
      <c r="A23" t="s">
        <v>142</v>
      </c>
      <c r="C23" s="74">
        <v>200</v>
      </c>
      <c r="F23" s="27">
        <f>BUDGET!D124</f>
        <v>306850</v>
      </c>
      <c r="G23" s="28"/>
    </row>
    <row r="24" spans="1:7" x14ac:dyDescent="0.2">
      <c r="A24" t="s">
        <v>143</v>
      </c>
      <c r="C24" s="74">
        <v>300</v>
      </c>
    </row>
    <row r="25" spans="1:7" x14ac:dyDescent="0.2">
      <c r="C25" s="74"/>
    </row>
    <row r="26" spans="1:7" x14ac:dyDescent="0.2">
      <c r="A26" t="s">
        <v>131</v>
      </c>
      <c r="C26" s="74">
        <v>150</v>
      </c>
    </row>
    <row r="27" spans="1:7" x14ac:dyDescent="0.2">
      <c r="A27" t="s">
        <v>132</v>
      </c>
      <c r="C27" s="74">
        <v>250</v>
      </c>
    </row>
    <row r="30" spans="1:7" x14ac:dyDescent="0.2">
      <c r="A30" s="63" t="s">
        <v>154</v>
      </c>
      <c r="B30" s="64" t="str">
        <f>A6</f>
        <v>Main Venue</v>
      </c>
      <c r="C30" s="64" t="str">
        <f>A7</f>
        <v>Children's Venue</v>
      </c>
      <c r="D30" s="64" t="str">
        <f>A8</f>
        <v>Overflow Venue</v>
      </c>
      <c r="E30" s="64" t="str">
        <f>A9</f>
        <v>Breakaway venue</v>
      </c>
      <c r="F30" s="65" t="str">
        <f>A10</f>
        <v>Other Venue</v>
      </c>
    </row>
    <row r="31" spans="1:7" x14ac:dyDescent="0.2">
      <c r="A31" s="66" t="s">
        <v>155</v>
      </c>
      <c r="B31" s="18">
        <f>(C6*G14*EB*C14)+(C6*G14*FULL*C15)</f>
        <v>187000</v>
      </c>
      <c r="C31" s="18"/>
      <c r="D31" s="18">
        <f>(C8*G14*EB*C14)+(C8*G14*FULL*C15)</f>
        <v>18700</v>
      </c>
      <c r="E31" s="18">
        <f>(C9*G14*EB*C14)+(C9*G14*FULL*C15)</f>
        <v>18700</v>
      </c>
      <c r="F31" s="18">
        <f>(C10*G14*EB*C14)+(C10*G14*FULL*C15)</f>
        <v>18700</v>
      </c>
    </row>
    <row r="32" spans="1:7" x14ac:dyDescent="0.2">
      <c r="A32" s="67" t="s">
        <v>139</v>
      </c>
      <c r="B32" s="18">
        <f>(C6*G15*EB*C17)+(C6*G15*FULL*C18)</f>
        <v>36000</v>
      </c>
      <c r="C32" s="18"/>
      <c r="D32" s="18">
        <f>(C8*G15*EB*C17)+(C8*G15*FULL*C18)</f>
        <v>3600</v>
      </c>
      <c r="E32" s="18">
        <f>(C9*G15*EB*C17)+(C9*G15*FULL*C18)</f>
        <v>3600</v>
      </c>
      <c r="F32" s="18">
        <f>(C10*G15*EB*C17)+(C10*G15*FULL*C18)</f>
        <v>3600</v>
      </c>
    </row>
    <row r="33" spans="1:6" x14ac:dyDescent="0.2">
      <c r="A33" s="67" t="s">
        <v>140</v>
      </c>
      <c r="B33" s="18">
        <f>(C6*G16*EB*C20)+(C6*G16*FULL*C21)</f>
        <v>48000</v>
      </c>
      <c r="C33" s="18"/>
      <c r="D33" s="18">
        <f>(C8*G16*EB*C20)+(C8*G16*FULL*C21)</f>
        <v>4800</v>
      </c>
      <c r="E33" s="18">
        <f>(C9*G16*EB*C20)+(C9*G16*FULL*C21)</f>
        <v>4800</v>
      </c>
      <c r="F33" s="18">
        <f>(C10*G16*EB*C20)+(C10*G16*FULL*C21)</f>
        <v>4800</v>
      </c>
    </row>
    <row r="34" spans="1:6" x14ac:dyDescent="0.2">
      <c r="A34" s="67" t="s">
        <v>144</v>
      </c>
      <c r="B34" s="18">
        <f>(C6*G17*EB*C23)+(C6*G17*FULL*C24)</f>
        <v>24000</v>
      </c>
      <c r="C34" s="18"/>
      <c r="D34" s="18">
        <f>(C8*G17*EB*C23)+(C8*G17*FULL*C24)</f>
        <v>2400</v>
      </c>
      <c r="E34" s="18">
        <f>(C9*G17*EB*C23)+(C9*G17*FULL*C24)</f>
        <v>2400</v>
      </c>
      <c r="F34" s="18">
        <f>(C10*G17*EB*C23)+(C10*G17*FULL*C24)</f>
        <v>2400</v>
      </c>
    </row>
    <row r="35" spans="1:6" x14ac:dyDescent="0.2">
      <c r="A35" s="68" t="s">
        <v>141</v>
      </c>
      <c r="C35" s="18">
        <f>(C7*EB*C26)+(C7*FULL*C27)</f>
        <v>47500</v>
      </c>
      <c r="D35" s="18"/>
      <c r="E35" s="18"/>
      <c r="F35" s="18"/>
    </row>
    <row r="36" spans="1:6" x14ac:dyDescent="0.2">
      <c r="B36" s="54">
        <f>SUM(B31:B35)</f>
        <v>295000</v>
      </c>
      <c r="C36" s="54">
        <f t="shared" ref="C36:F36" si="0">SUM(C31:C35)</f>
        <v>47500</v>
      </c>
      <c r="D36" s="54">
        <f t="shared" si="0"/>
        <v>29500</v>
      </c>
      <c r="E36" s="54">
        <f t="shared" si="0"/>
        <v>29500</v>
      </c>
      <c r="F36" s="54">
        <f t="shared" si="0"/>
        <v>29500</v>
      </c>
    </row>
    <row r="37" spans="1:6" x14ac:dyDescent="0.2">
      <c r="A37" s="6" t="s">
        <v>156</v>
      </c>
      <c r="B37" s="60">
        <f>B6</f>
        <v>0.95</v>
      </c>
      <c r="C37" s="60">
        <f>B7</f>
        <v>0.9</v>
      </c>
      <c r="D37" s="60">
        <f>B8</f>
        <v>0</v>
      </c>
      <c r="E37" s="60">
        <f>B9</f>
        <v>0</v>
      </c>
      <c r="F37" s="60">
        <f>B10</f>
        <v>0</v>
      </c>
    </row>
    <row r="38" spans="1:6" ht="17" thickBot="1" x14ac:dyDescent="0.25">
      <c r="A38" s="61" t="s">
        <v>157</v>
      </c>
      <c r="B38" s="62">
        <f>B36*B37</f>
        <v>280250</v>
      </c>
      <c r="C38" s="62">
        <f t="shared" ref="C38:F38" si="1">C36*C37</f>
        <v>42750</v>
      </c>
      <c r="D38" s="62">
        <f t="shared" si="1"/>
        <v>0</v>
      </c>
      <c r="E38" s="62">
        <f t="shared" si="1"/>
        <v>0</v>
      </c>
      <c r="F38" s="62">
        <f t="shared" si="1"/>
        <v>0</v>
      </c>
    </row>
    <row r="40" spans="1:6" x14ac:dyDescent="0.2">
      <c r="A40" s="73" t="s">
        <v>158</v>
      </c>
      <c r="B40" s="75">
        <v>0.05</v>
      </c>
    </row>
    <row r="42" spans="1:6" ht="44" customHeight="1" x14ac:dyDescent="0.2">
      <c r="A42" s="55" t="s">
        <v>159</v>
      </c>
      <c r="B42" s="56"/>
      <c r="C42" s="57">
        <f>SUM(B38:F38)*(1-B40)</f>
        <v>306850</v>
      </c>
      <c r="D42" s="69" t="s">
        <v>162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Instructions</vt:lpstr>
      <vt:lpstr>SPENT</vt:lpstr>
      <vt:lpstr>BUDGET</vt:lpstr>
      <vt:lpstr>Tickets Income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2017-08-04T08:20:54Z</dcterms:created>
  <dcterms:modified xsi:type="dcterms:W3CDTF">2017-08-04T10:46:07Z</dcterms:modified>
</cp:coreProperties>
</file>